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activeTab="0"/>
  </bookViews>
  <sheets>
    <sheet name="Főösszesítő" sheetId="1" r:id="rId1"/>
    <sheet name="Tétellista" sheetId="2" r:id="rId2"/>
  </sheets>
  <definedNames>
    <definedName name="_xlnm.Print_Area" localSheetId="1">'Tétellista'!$A$1:$J$59</definedName>
  </definedNames>
  <calcPr fullCalcOnLoad="1"/>
</workbook>
</file>

<file path=xl/sharedStrings.xml><?xml version="1.0" encoding="utf-8"?>
<sst xmlns="http://schemas.openxmlformats.org/spreadsheetml/2006/main" count="304" uniqueCount="203">
  <si>
    <t>Ssz.</t>
  </si>
  <si>
    <t>Tételszám</t>
  </si>
  <si>
    <t>Tétel szövege</t>
  </si>
  <si>
    <t>Menny.</t>
  </si>
  <si>
    <t>Egység</t>
  </si>
  <si>
    <t>Anyag egységár</t>
  </si>
  <si>
    <t>Díj egységre</t>
  </si>
  <si>
    <t>Anyag összesen</t>
  </si>
  <si>
    <t>Díj összesen</t>
  </si>
  <si>
    <t>Megjegyzés</t>
  </si>
  <si>
    <t>m2</t>
  </si>
  <si>
    <t>[ÖN]</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</si>
  <si>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</si>
  <si>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</si>
  <si>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m3</t>
  </si>
  <si>
    <t>31-030-11.3.1.1.2-0121110</t>
  </si>
  <si>
    <t>Beton aljzat készítése helyszínen kevert betonból, kézi továbbítással és bedolgozással, merev aljzatra, kavicsbetonból, C 8/10 - C 16/20 kissé képlékeny konzisztenciájú betonból, a felület fasimítóval eldolgozva, 6 cm vastagság felett, C16/20 - X0b(H) kissé képlékeny kavicsbeton keverék CEM 42,5 pc. D↓max = 16 mm, m = 6,4 finomsági modulussal</t>
  </si>
  <si>
    <t>34-001-4.2</t>
  </si>
  <si>
    <t>Rácsos vagy tömör acéltartók beemelése és elhelyezése, szerelési kapcsolattal, 200 kg/db tömegig</t>
  </si>
  <si>
    <t>db</t>
  </si>
  <si>
    <t>t</t>
  </si>
  <si>
    <t>35-000-2.1</t>
  </si>
  <si>
    <t>Tetőlécezés bontása bármely egyszeres hornyolt cserépfedés alatt</t>
  </si>
  <si>
    <t>35-000-4</t>
  </si>
  <si>
    <t>Tetődeszkázat bontása</t>
  </si>
  <si>
    <t>35-000-5.2</t>
  </si>
  <si>
    <t>35-002-1-0113021</t>
  </si>
  <si>
    <t>Fóliaterítés és -felerősítés 10 cm-es átfedéssel, MASTERPLAST Isoflex Classic PP szövet alapú tetőfólia magas szakítószilárdsággal mérsékelten hővisszaverő felülettel, W1, Cikkszám: 0205-00015000</t>
  </si>
  <si>
    <t>35-003-1.1-0410024</t>
  </si>
  <si>
    <t>35-003-1.6</t>
  </si>
  <si>
    <t>Tetőlécezés tetőfelület ellenlécezésének elkészítése</t>
  </si>
  <si>
    <t>m</t>
  </si>
  <si>
    <t>35-004-1.2</t>
  </si>
  <si>
    <t>Deszkázás ereszdeszkázás, nádazás, bádogozás vagy ereszlemez alá</t>
  </si>
  <si>
    <t>35-004-1.3</t>
  </si>
  <si>
    <t>Deszkázás ereszdeszkázás gyalult, hornyolt deszkával, hajópadlóval</t>
  </si>
  <si>
    <t>35-011-1.2.1</t>
  </si>
  <si>
    <t>Faanyag gomba és rovarkártevő elleni megszüntető védelme mázolási technológiával felhordott anyaggal</t>
  </si>
  <si>
    <t>36-000-1.1.1</t>
  </si>
  <si>
    <t>Vakolat leverése oldalfalról vagy mennyezetről 1,5 cm vastagságig falazó, cementes mészhabarcs</t>
  </si>
  <si>
    <t>36-000-1.3</t>
  </si>
  <si>
    <t>Vakolat leverése homlokzatról 2,5 cm vastagságig</t>
  </si>
  <si>
    <t>36-000-1.4</t>
  </si>
  <si>
    <t>Vakolat leverése lábazati cementvakolat 5 cm vastagságig</t>
  </si>
  <si>
    <t>36-001-1.1.1-0550040</t>
  </si>
  <si>
    <t>Sima oldalfalvakolat készítése kézi felhordással, belső, vakoló cementes mészhabarccsal, téglafelületen, 1,5 cm vastagságban, Hvb8-mc, belső, vakoló cementes mészhabarccsal és Hs60-cm, felületképző (simító), meszes cementhabarccsal</t>
  </si>
  <si>
    <t>36-001-31.1.1-0550090</t>
  </si>
  <si>
    <t>Homlokzatvakolat készítése külső, vakoló cementes mészhabarccsal, sima kivitelben, két rétegben, függőleges és vízszintes felületen, átlagosan 3 cm vastagságban, Hvh10-mc, külső, vakoló cementes mészhabarccsal</t>
  </si>
  <si>
    <t>36-001-32.1</t>
  </si>
  <si>
    <t>Lábazati cementvakolat készítése 2 cm vastagságban, vassimítóval simítva</t>
  </si>
  <si>
    <t>36-002-3-0415916</t>
  </si>
  <si>
    <t>Mélyalapozók, vakolatszilárdítók felhordása, kézi erővel, Baumit Tiefengrund Mélyalapozó, Cikkszám: 953208</t>
  </si>
  <si>
    <t>36-005-21.2.4.2-0415261</t>
  </si>
  <si>
    <t>Vékonyvakolatok, színvakolatok felhordása alapozott, előkészített felületre, vödrös kiszerelésű anyagból, szilikát vékonyvakolat készítése, egy rétegben, 1,5-2,5 mm-es szemcsemérettel, Baumit SilikatTop (Baumit Szilikát) vakolat, kapart 1,5 mm, 9, 8, 7, 6 színcsoport</t>
  </si>
  <si>
    <t>36-007-9.1.1-0414722</t>
  </si>
  <si>
    <t>Lábazati vakolatok; lábazati alapvakolat felhordása kézi erővel, 2 cm vastagságban, LB-Knauf SOCKELPUTZ/Lábazati alapvakolat, fagyálló, Cikkszám: K00212111</t>
  </si>
  <si>
    <t>39-003-1.1.2.7.1-0210202</t>
  </si>
  <si>
    <t>Szerelt gipszkarton álmennyezet fém vázszerkezetre (duplasoros), választható függesztéssel, csavarfejek és illesztések alapglettelve (Q2 minőségben),  nem látszó bordázattal, 50 cm bordatávolsággal (CD50/27), 10 m² összefüggő felület felett, 2 rtg. tűzgátló 12,5 mm vtg. gipszkarton borítással, KNAUF F 13 tűzgátló építőlemez, 12,5 mm HRAK 1250/2000, függesztő huzallal, Cikksz: 32307120</t>
  </si>
  <si>
    <t>41-000-4</t>
  </si>
  <si>
    <t>41-003-29.3-0115324</t>
  </si>
  <si>
    <t>Egyszeres húzott, hornyolt  tetőcserép fedésnél, taréjgerinc készítése kúpcseréppel, kúpcseréprögzítővel,gerincszellőző-szalaggal, fésűs gerincelemmel vagy kúpalátéttel, TONDACH Hornyolt gerinccserép gerincrögzítővel, kerámia, 38x19 cm, téglavörös</t>
  </si>
  <si>
    <t>41-003-29.31-0194019</t>
  </si>
  <si>
    <t>Egyszeres húzott, hornyolt  tetőcserép fedésnél, hófogó- és biztonsági rendszer kiegészítők  elhelyezése tetőfelületen, TONDACH fém hófogó hornyolt tetőcseréphez C 380</t>
  </si>
  <si>
    <t>41-003-29.33-0194020</t>
  </si>
  <si>
    <t>Egyszeres húzott, hornyolt  tetőcserép fedésnél, tetőkibúvó ablak elhelyezése, TONDACH univerzális tetőkibúvó ablak 45x55 cm</t>
  </si>
  <si>
    <t>41-003-29.42-0116444</t>
  </si>
  <si>
    <t>Egyszeres húzott, hornyolt  tetőcserép fedésnél, gázkészülékek és szolárcső kivezető egységeinek elhelyezése, CREATON kerámia gázkémény átvezető cserép, NW 110 mm és NW 125 mm, EPDM mandzsettával, natúrvörös, minden cseréptípus</t>
  </si>
  <si>
    <t>43-000-1</t>
  </si>
  <si>
    <t>Függőereszcsatorna bontása, 50 cm kiterített szélességig</t>
  </si>
  <si>
    <t>43-000-11</t>
  </si>
  <si>
    <t>Tetőkibúvó ajtó vagy tetőablak bontása</t>
  </si>
  <si>
    <t>43-000-5</t>
  </si>
  <si>
    <t>Lefolyó csatorna bontása 50 cm kiterített szélességig</t>
  </si>
  <si>
    <t>43-000-7</t>
  </si>
  <si>
    <t>Szegélyek, párkány könyöklő bontása, 100 cm kiterített szélességig</t>
  </si>
  <si>
    <t>43-000-8</t>
  </si>
  <si>
    <t>Falfedések egy vagy két vízorros, hajlatbádog bontása,100 cm kiterített szélességig</t>
  </si>
  <si>
    <t>43-002-1.1-0147122</t>
  </si>
  <si>
    <t>Függőereszcsatorna szerelése, félkörszelvényű, bármilyen kiterített szélességben, minősített ötvözött horganylemezből, VM ZINC 33-as függőereszcsatorna, NATÚR, 0,7 mm/4 m, félkörszelvényű, Ref:10-0010-33-70-40</t>
  </si>
  <si>
    <t>43-002-11.1-0147182</t>
  </si>
  <si>
    <t>Lefolyócső szerelése kör keresztmetszettel, bármilyen kiterített szélességgel, minősített ötvözött horganylemezből, VM ZINC 100-as lefolyócső, NATÚR, 0,70 mm/m, körszelvényű, Ref:10-0020-10-70-20</t>
  </si>
  <si>
    <t>43-003-1.1.1.1-0995007</t>
  </si>
  <si>
    <t>Ereszszegély szerelése keményhéjalású tetőhöz, minősített ötvözött horganylemezből, 40 cm kiterített szélességig, Ereszszegély VM-ZINC-NATÚR ZINC minőségű ötvözött horganylemezből, 0,65 mm vtg., standard felületű, Ksz: 33 cm</t>
  </si>
  <si>
    <t>43-003-10.2.1.2-0995013</t>
  </si>
  <si>
    <t>Kétvízorros falfedés, íves vagy tört vonalú, minősített ötvözött horganylemezből, 51-100 cm kiterített szélességig, Kétvízorros fallefedés VM-ZINC-NATÚR ZINC minőségű ötvözött horganylemezből, 0,65 mm vtg., standard felületű, Ksz: 65 cm</t>
  </si>
  <si>
    <t>43-003-4.1.1.1-0995007</t>
  </si>
  <si>
    <t>Falszegély szerelése keményhéjalású tetőhöz, minősített ötvözött horganylemezből, 33 cm kiterített szélességig, Falszegély VM-ZINC-NATÚR ZINC minőségű ötvözött horganylemezből, 0,65 mm vtg., standard felületű, Ksz:33 cm</t>
  </si>
  <si>
    <t>44-000-1.4</t>
  </si>
  <si>
    <t>Fa vagy műanyag nyílászáró szerkezetek bontása, ajtó, ablak vagy kapu, 6,01 m² felett</t>
  </si>
  <si>
    <t>[ÖN] [homlokzati]</t>
  </si>
  <si>
    <t>44-001-2.1.1</t>
  </si>
  <si>
    <t>47-000-1.1.1.1</t>
  </si>
  <si>
    <t>Belső festéseknél felület előkészítése, részmunkák; többrétegű meszelés lekaparása bármilyen padozatú helyiségben, tagolatlan felületen</t>
  </si>
  <si>
    <t>100 m2</t>
  </si>
  <si>
    <t>47-000-1.21.1.1.1.1</t>
  </si>
  <si>
    <t>Belső festéseknél felület előkészítése, részmunkák; glettelés, hagyományos meszes glettel, vakolt felületen, bármilyen padozatú helyiségben, tagolatlan felületen</t>
  </si>
  <si>
    <t>47-011-15.1.1.1-0148287</t>
  </si>
  <si>
    <t>Diszperziós festés műanyag bázisú vizes-diszperziós  fehér vagy gyárilag színezett festékkel, új vagy régi lekapart, előkészített alapfelületen, vakolaton, két rétegben, tagolatlan sima felületen, Baumit Divina Classic - fehér színű diszperziós beltéri falfesték, Cikkszám: 956121</t>
  </si>
  <si>
    <t>[ÖN] [gipszkarton álmenyezeten]</t>
  </si>
  <si>
    <t>47-011-3.1.1.1.1-0148201</t>
  </si>
  <si>
    <t>Szilikátfestések, kálivízüveg kötőanyagú, nagy vízgőzáteresztő képességű, fehér vagy színes szilikát falfestés, új vagy régi lekapart ásványi előkészített alapfelületen, vakolaton, két rétegben, tagolatlan sima felületen, Baumit SilikatColor (Baumit Szilikát) festék, fehér, 0019, 0018, Cikkszám: 255307</t>
  </si>
  <si>
    <t>47-021-12.3.1-0131033</t>
  </si>
  <si>
    <t>Korróziógátló alapozás rácson, korláton, kerítésen, sodronyhálón, műgyanta kötőanyagú, oldószertartalmú festékkel, Supralux Koralkyd korroziógátló alapozó, fehér, EAN: 5992459501144</t>
  </si>
  <si>
    <t>47-031-3.12.2.2-0152820</t>
  </si>
  <si>
    <t>Külső fafelületek lazúrozása, gyalult felületen, oldószeres lazúrral, két rétegben, tagolt felületen, Sadolin Extra vastaglazúr színtelen, EAN: 5903525220050</t>
  </si>
  <si>
    <t>48-007-41.1.1.1.2-0093529</t>
  </si>
  <si>
    <t>Födém; Padló hőszigetelő anyag elhelyezése, vízszintes felületen, aljzatbeton alá, úsztató rétegként, expandált polisztirolhab lemezzel, BACHL Nikecell EPS 100 standard expandált polisztirol keményhab hőszigetelő lemez, 1000x500x100 mm</t>
  </si>
  <si>
    <t>48-007-41.1.2.1-0090109</t>
  </si>
  <si>
    <t>Födém; Padló hőszigetelő anyag elhelyezése, vízszintes felületen, párnafák vagy álpadló tartószerkezet közé, szálas szigetelő anyaggal (üveggyapot, kőzetgyapot), ISOVER DOMO 20  200 mm üveggyapot hőszigetelő filc, λ↓D =0,039 (W/mK)</t>
  </si>
  <si>
    <t>[ÖN] [álmennyezet fölött]</t>
  </si>
  <si>
    <t>48-007-56.1.3.1</t>
  </si>
  <si>
    <t>Alátét- és elválasztó rétegek beépítése, védőlemez-, műanyagfátyol-, fólia vagy műanyagfilc egy rétegben, átlapolással, rögzítés nélkül, padló, födém szigeteléseknél, vízszintes felületen</t>
  </si>
  <si>
    <t>[ÖN] [párazáró fólia]</t>
  </si>
  <si>
    <t>Építmény közvetlen költségei (HUF)</t>
  </si>
  <si>
    <t>Költségvetés főösszesítő</t>
  </si>
  <si>
    <t>Megnevezés</t>
  </si>
  <si>
    <t>Anyagköltség</t>
  </si>
  <si>
    <t>Díjköltség</t>
  </si>
  <si>
    <t>1 Építmény közvetlen költségei</t>
  </si>
  <si>
    <t>2.1 ÁFA vetítési alap</t>
  </si>
  <si>
    <t>2.2 ÁFA</t>
  </si>
  <si>
    <t>3 A munka ára (HUF)</t>
  </si>
  <si>
    <t>[ÖN]oldalfal</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</si>
  <si>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</si>
  <si>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42-041</t>
  </si>
  <si>
    <t>42-042</t>
  </si>
  <si>
    <t>Betonacél helyszíni szerelése  függőleges vagy vízszintes tartószerkezetbe, bordás betonacélból, 4-10 mm átmérő között</t>
  </si>
  <si>
    <t>31-001-1</t>
  </si>
  <si>
    <t>1.</t>
  </si>
  <si>
    <t>2.</t>
  </si>
  <si>
    <t>3.</t>
  </si>
  <si>
    <t>4.</t>
  </si>
  <si>
    <t>5.</t>
  </si>
  <si>
    <t>6.</t>
  </si>
  <si>
    <t>7.</t>
  </si>
  <si>
    <t>8.</t>
  </si>
  <si>
    <t>9.</t>
  </si>
  <si>
    <t>10.</t>
  </si>
  <si>
    <t>11.</t>
  </si>
  <si>
    <t>12.</t>
  </si>
  <si>
    <t>13.</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</si>
  <si>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</si>
  <si>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</si>
  <si>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</si>
  <si>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</si>
  <si>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</si>
  <si>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</si>
  <si>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</si>
  <si>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</si>
  <si>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</si>
  <si>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</si>
  <si>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</si>
  <si>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</si>
  <si>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</si>
  <si>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</si>
  <si>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</si>
  <si>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</si>
  <si>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</si>
  <si>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</si>
  <si>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</si>
  <si>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</si>
  <si>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</si>
  <si>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</si>
  <si>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</si>
  <si>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</si>
  <si>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</si>
  <si>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</si>
  <si>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</si>
  <si>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</si>
  <si>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</si>
  <si>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</si>
  <si>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</si>
  <si>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</si>
  <si>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</si>
  <si>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</si>
  <si>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</si>
  <si>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</si>
  <si>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</si>
  <si>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</si>
  <si>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</si>
  <si>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</si>
  <si>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</si>
  <si>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</si>
  <si>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</si>
  <si>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14.</t>
  </si>
  <si>
    <t>[ÖN]háló</t>
  </si>
  <si>
    <t>[ÖN] [vasalt, 6cm]</t>
  </si>
  <si>
    <t>Tetőszerkezet bontása</t>
  </si>
  <si>
    <t>Fa kültéri nyílászárók elhelyezése, konszignáció szerinti kivitelben,                         MA-1</t>
  </si>
  <si>
    <t>Fa kültéri nyílászárók elhelyezése, konszignáció szerinti kivitelben,                         MA-2</t>
  </si>
  <si>
    <t>Fa kültéri nyílászárók elhelyezése, konszignáció szerinti kivitelben,                         MA-3</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</si>
  <si>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tagolatlan, sík, függőleges falon, MASTERPLAST Isomaster EPS H-80 expandált polisztirol keményhab hőszigetelő lemez 1000x500x100 mm, Cikkszám: 0501-08008000</t>
  </si>
  <si>
    <t>48-010-1.1.2.1-0091138</t>
  </si>
  <si>
    <t>Homlokzati hőszigetelés, üvegszövetháló-erősítéssel,(mechanikai rögzítés, felületi zárás valamint kiegészítő profilok külön tételben szerepelnek), egyenes él-képzésű, érdesített XPS hőszigetelő lapokkal, ragasztóporból képzett ragasztóba, tagolatlan, sík, függőleges falon, MASTERPLAST Isomaster XPS extrudált polisztirolhab lemez, 1250x600x100 mm, Cikkszám: 0510-8IR06000</t>
  </si>
  <si>
    <t>48-010-1.3.1.1-0118008</t>
  </si>
  <si>
    <t>[ÖN]2U 120 koszorúgerendák, 12fm/db</t>
  </si>
  <si>
    <t>Tetőszerkezet építése</t>
  </si>
  <si>
    <t>35-001</t>
  </si>
  <si>
    <t>Tetőlécezés cserepeslemez fedés alá, Fenyő tetőléc 3-6,5 m 25x50 mm</t>
  </si>
  <si>
    <t>Hullámlemez fedés bontása</t>
  </si>
  <si>
    <t>Cserepeslemez fedés készítése</t>
  </si>
  <si>
    <t>41-003</t>
  </si>
  <si>
    <t>PVC padlóburkolat készítése kiegyenlített aljzatra</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</si>
</sst>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1"/>
    </font>
    <font>
      <sz val="10"/>
      <name val="Times New Roman"/>
      <family val="1"/>
    </font>
    <font>
      <b/>
      <sz val="11"/>
      <name val="Times New Roman"/>
      <family val="1"/>
    </font>
    <font>
      <b/>
      <sz val="14"/>
      <name val="Times New Roman"/>
      <family val="1"/>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4" fillId="26"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7"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8" borderId="7" applyNumberFormat="0" applyFont="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25">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3" fontId="2" fillId="0" borderId="0" xfId="0" applyNumberFormat="1" applyFont="1" applyFill="1" applyBorder="1" applyAlignment="1" applyProtection="1">
      <alignment vertical="top" wrapText="1"/>
      <protection/>
    </xf>
    <xf numFmtId="3" fontId="1" fillId="33" borderId="10" xfId="0" applyNumberFormat="1" applyFont="1" applyFill="1" applyBorder="1" applyAlignment="1" applyProtection="1">
      <alignment horizontal="right" vertical="top" wrapText="1"/>
      <protection/>
    </xf>
    <xf numFmtId="3" fontId="1" fillId="0" borderId="0" xfId="0" applyNumberFormat="1" applyFont="1" applyFill="1" applyBorder="1" applyAlignment="1" applyProtection="1">
      <alignment vertical="top" wrapText="1"/>
      <protection/>
    </xf>
    <xf numFmtId="3" fontId="1" fillId="0" borderId="11" xfId="0" applyNumberFormat="1" applyFont="1" applyFill="1" applyBorder="1" applyAlignment="1" applyProtection="1">
      <alignment vertical="top" wrapText="1"/>
      <protection/>
    </xf>
    <xf numFmtId="3" fontId="0" fillId="0" borderId="0" xfId="0" applyNumberFormat="1" applyAlignment="1">
      <alignment/>
    </xf>
    <xf numFmtId="0" fontId="1" fillId="34" borderId="0" xfId="0" applyFont="1" applyFill="1" applyBorder="1" applyAlignment="1" applyProtection="1">
      <alignment vertical="top" wrapText="1"/>
      <protection/>
    </xf>
    <xf numFmtId="0" fontId="2" fillId="34" borderId="0" xfId="0" applyFont="1" applyFill="1" applyBorder="1" applyAlignment="1" applyProtection="1">
      <alignment vertical="top" wrapText="1"/>
      <protection/>
    </xf>
    <xf numFmtId="3" fontId="3" fillId="0" borderId="11" xfId="0" applyNumberFormat="1" applyFont="1" applyFill="1" applyBorder="1" applyAlignment="1" applyProtection="1">
      <alignment horizontal="center" vertical="top" wrapText="1"/>
      <protection/>
    </xf>
    <xf numFmtId="3" fontId="2" fillId="0" borderId="0" xfId="0" applyNumberFormat="1" applyFont="1" applyFill="1" applyBorder="1" applyAlignment="1" applyProtection="1">
      <alignment horizontal="center" vertical="top" wrapText="1"/>
      <protection/>
    </xf>
    <xf numFmtId="0" fontId="4" fillId="0" borderId="13" xfId="0" applyFont="1" applyFill="1" applyBorder="1" applyAlignment="1" applyProtection="1">
      <alignment horizontal="center" vertical="top" wrapText="1"/>
      <protection/>
    </xf>
    <xf numFmtId="0" fontId="4" fillId="0" borderId="14" xfId="0" applyFont="1" applyFill="1" applyBorder="1" applyAlignment="1" applyProtection="1">
      <alignment horizontal="center" vertical="top" wrapText="1"/>
      <protection/>
    </xf>
    <xf numFmtId="0" fontId="4" fillId="0" borderId="15" xfId="0" applyFont="1" applyFill="1" applyBorder="1" applyAlignment="1" applyProtection="1">
      <alignment horizontal="center" vertical="top" wrapText="1"/>
      <protection/>
    </xf>
  </cellXfs>
  <cellStyles count="42">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Figyelmeztetés" xfId="46"/>
    <cellStyle name="Hivatkozott cella" xfId="47"/>
    <cellStyle name="Jegyzet"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D8"/>
  <sheetViews>
    <sheetView tabSelected="1" view="pageBreakPreview" zoomScale="85" zoomScaleSheetLayoutView="85" zoomScalePageLayoutView="0" workbookViewId="0" topLeftCell="A1">
      <selection activeCell="B21" sqref="B21"/>
    </sheetView>
  </sheetViews>
  <sheetFormatPr defaultColWidth="9.140625" defaultRowHeight="12.75"/>
  <cols>
    <col min="1" max="1" width="47.28125" style="0" customWidth="1"/>
    <col min="2" max="2" width="11.7109375" style="0" customWidth="1"/>
    <col min="3" max="4" width="15.421875" style="17" customWidth="1"/>
  </cols>
  <sheetData>
    <row r="1" ht="12.75">
      <c r="A1" s="4"/>
    </row>
    <row r="3" spans="1:4" ht="17.25">
      <c r="A3" s="22" t="s">
        <v>114</v>
      </c>
      <c r="B3" s="23"/>
      <c r="C3" s="23"/>
      <c r="D3" s="24"/>
    </row>
    <row r="4" spans="1:4" ht="12.75">
      <c r="A4" s="1" t="s">
        <v>115</v>
      </c>
      <c r="B4" s="2"/>
      <c r="C4" s="14" t="s">
        <v>116</v>
      </c>
      <c r="D4" s="14" t="s">
        <v>117</v>
      </c>
    </row>
    <row r="5" spans="1:4" ht="12.75">
      <c r="A5" s="3" t="s">
        <v>118</v>
      </c>
      <c r="C5" s="15">
        <f>ROUND(Tétellista!H59,0)</f>
        <v>0</v>
      </c>
      <c r="D5" s="15">
        <f>ROUND(Tétellista!I59,0)</f>
        <v>0</v>
      </c>
    </row>
    <row r="6" spans="1:4" ht="12.75">
      <c r="A6" s="3" t="s">
        <v>119</v>
      </c>
      <c r="C6" s="21">
        <f>ROUND(C5+D5,0)</f>
        <v>0</v>
      </c>
      <c r="D6" s="21"/>
    </row>
    <row r="7" spans="1:4" ht="12.75">
      <c r="A7" s="3" t="s">
        <v>120</v>
      </c>
      <c r="B7" s="8">
        <v>0.27</v>
      </c>
      <c r="C7" s="21">
        <f>ROUND(C6*B7,0)</f>
        <v>0</v>
      </c>
      <c r="D7" s="21"/>
    </row>
    <row r="8" spans="1:4" s="6" customFormat="1" ht="13.5">
      <c r="A8" s="6" t="s">
        <v>121</v>
      </c>
      <c r="C8" s="20">
        <f>ROUND(C7+C6,0)</f>
        <v>0</v>
      </c>
      <c r="D8" s="20"/>
    </row>
  </sheetData>
  <sheetProtection/>
  <mergeCells count="4">
    <mergeCell ref="C8:D8"/>
    <mergeCell ref="C7:D7"/>
    <mergeCell ref="C6:D6"/>
    <mergeCell ref="A3:D3"/>
  </mergeCell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J59"/>
  <sheetViews>
    <sheetView view="pageBreakPreview" zoomScale="85" zoomScaleSheetLayoutView="85" zoomScalePageLayoutView="0" workbookViewId="0" topLeftCell="A1">
      <selection activeCell="F2" sqref="F2"/>
    </sheetView>
  </sheetViews>
  <sheetFormatPr defaultColWidth="9.140625" defaultRowHeight="12.75"/>
  <cols>
    <col min="1" max="1" width="4.7109375" style="0" customWidth="1"/>
    <col min="2" max="2" width="9.7109375" style="0" customWidth="1"/>
    <col min="3" max="3" width="37.00390625" style="0" customWidth="1"/>
    <col min="4" max="4" width="7.7109375" style="0" customWidth="1"/>
    <col min="5" max="5" width="8.7109375" style="0" customWidth="1"/>
    <col min="6" max="7" width="9.7109375" style="17" customWidth="1"/>
    <col min="8" max="9" width="10.28125" style="17" customWidth="1"/>
    <col min="10" max="10" width="24.7109375" style="0" customWidth="1"/>
  </cols>
  <sheetData>
    <row r="1" spans="1:10" ht="24.75" customHeight="1">
      <c r="A1" s="1" t="s">
        <v>0</v>
      </c>
      <c r="B1" s="1" t="s">
        <v>1</v>
      </c>
      <c r="C1" s="1" t="s">
        <v>2</v>
      </c>
      <c r="D1" s="2" t="s">
        <v>3</v>
      </c>
      <c r="E1" s="2" t="s">
        <v>4</v>
      </c>
      <c r="F1" s="14" t="s">
        <v>5</v>
      </c>
      <c r="G1" s="14" t="s">
        <v>6</v>
      </c>
      <c r="H1" s="14" t="s">
        <v>7</v>
      </c>
      <c r="I1" s="14" t="s">
        <v>8</v>
      </c>
      <c r="J1" s="2" t="s">
        <v>9</v>
      </c>
    </row>
    <row r="2" spans="1:10" ht="105">
      <c r="A2" s="3" t="s">
        <v>128</v>
      </c>
      <c r="B2" s="4" t="s">
        <v>12</v>
      </c>
      <c r="C2" s="3" t="s">
        <v>13</v>
      </c>
      <c r="D2" s="18">
        <v>0</v>
      </c>
      <c r="E2" s="3" t="s">
        <v>10</v>
      </c>
      <c r="F2" s="13"/>
      <c r="G2" s="13"/>
      <c r="H2" s="15">
        <f>ROUND(F2*D2,0)</f>
        <v>0</v>
      </c>
      <c r="I2" s="15">
        <f>ROUND(G2*D2,0)</f>
        <v>0</v>
      </c>
      <c r="J2" s="5" t="s">
        <v>11</v>
      </c>
    </row>
    <row r="3" spans="1:10" ht="39">
      <c r="A3" s="3" t="s">
        <v>129</v>
      </c>
      <c r="B3" s="10" t="s">
        <v>127</v>
      </c>
      <c r="C3" s="11" t="s">
        <v>126</v>
      </c>
      <c r="D3" s="18">
        <v>0</v>
      </c>
      <c r="E3" s="11" t="s">
        <v>20</v>
      </c>
      <c r="F3" s="13"/>
      <c r="G3" s="13"/>
      <c r="H3" s="15">
        <f>ROUND(F3*D3,0)</f>
        <v>0</v>
      </c>
      <c r="I3" s="15">
        <f>ROUND(G3*D3,0)</f>
        <v>0</v>
      </c>
      <c r="J3" s="9" t="s">
        <v>185</v>
      </c>
    </row>
    <row r="4" spans="1:10" ht="118.5">
      <c r="A4" s="3" t="s">
        <v>130</v>
      </c>
      <c r="B4" s="4" t="s">
        <v>15</v>
      </c>
      <c r="C4" s="3" t="s">
        <v>16</v>
      </c>
      <c r="D4" s="18">
        <v>0</v>
      </c>
      <c r="E4" s="3" t="s">
        <v>14</v>
      </c>
      <c r="F4" s="13"/>
      <c r="G4" s="13"/>
      <c r="H4" s="15">
        <f>ROUND(F4*D4,0)</f>
        <v>0</v>
      </c>
      <c r="I4" s="15">
        <f>ROUND(G4*D4,0)</f>
        <v>0</v>
      </c>
      <c r="J4" s="9" t="s">
        <v>186</v>
      </c>
    </row>
    <row r="5" spans="1:10" ht="39">
      <c r="A5" s="3" t="s">
        <v>131</v>
      </c>
      <c r="B5" s="4" t="s">
        <v>17</v>
      </c>
      <c r="C5" s="3" t="s">
        <v>18</v>
      </c>
      <c r="D5" s="18">
        <v>0</v>
      </c>
      <c r="E5" s="3" t="s">
        <v>19</v>
      </c>
      <c r="F5" s="13"/>
      <c r="G5" s="13"/>
      <c r="H5" s="15">
        <f aca="true" t="shared" si="0" ref="H5:H19">ROUND(F5*D5,0)</f>
        <v>0</v>
      </c>
      <c r="I5" s="15">
        <f aca="true" t="shared" si="1" ref="I5:I19">ROUND(G5*D5,0)</f>
        <v>0</v>
      </c>
      <c r="J5" s="9" t="s">
        <v>195</v>
      </c>
    </row>
    <row r="6" spans="1:10" ht="26.25">
      <c r="A6" s="3" t="s">
        <v>132</v>
      </c>
      <c r="B6" s="4" t="s">
        <v>21</v>
      </c>
      <c r="C6" s="3" t="s">
        <v>22</v>
      </c>
      <c r="D6" s="18">
        <v>0</v>
      </c>
      <c r="E6" s="3" t="s">
        <v>10</v>
      </c>
      <c r="F6" s="13"/>
      <c r="G6" s="13"/>
      <c r="H6" s="15">
        <f t="shared" si="0"/>
        <v>0</v>
      </c>
      <c r="I6" s="15">
        <f t="shared" si="1"/>
        <v>0</v>
      </c>
      <c r="J6" s="5" t="s">
        <v>11</v>
      </c>
    </row>
    <row r="7" spans="1:10" ht="12.75">
      <c r="A7" s="3" t="s">
        <v>133</v>
      </c>
      <c r="B7" s="4" t="s">
        <v>23</v>
      </c>
      <c r="C7" s="3" t="s">
        <v>24</v>
      </c>
      <c r="D7" s="18">
        <v>0</v>
      </c>
      <c r="E7" s="3" t="s">
        <v>10</v>
      </c>
      <c r="F7" s="13"/>
      <c r="G7" s="13"/>
      <c r="H7" s="15">
        <f t="shared" si="0"/>
        <v>0</v>
      </c>
      <c r="I7" s="15">
        <f t="shared" si="1"/>
        <v>0</v>
      </c>
      <c r="J7" s="5" t="s">
        <v>11</v>
      </c>
    </row>
    <row r="8" spans="1:10" ht="12.75">
      <c r="A8" s="3" t="s">
        <v>134</v>
      </c>
      <c r="B8" s="4" t="s">
        <v>25</v>
      </c>
      <c r="C8" s="3" t="s">
        <v>187</v>
      </c>
      <c r="D8" s="18">
        <v>0</v>
      </c>
      <c r="E8" s="3" t="s">
        <v>10</v>
      </c>
      <c r="F8" s="13"/>
      <c r="G8" s="13"/>
      <c r="H8" s="15">
        <f t="shared" si="0"/>
        <v>0</v>
      </c>
      <c r="I8" s="15">
        <f t="shared" si="1"/>
        <v>0</v>
      </c>
      <c r="J8" s="5" t="s">
        <v>11</v>
      </c>
    </row>
    <row r="9" spans="1:10" ht="12.75">
      <c r="A9" s="3" t="s">
        <v>135</v>
      </c>
      <c r="B9" s="12" t="s">
        <v>197</v>
      </c>
      <c r="C9" s="3" t="s">
        <v>196</v>
      </c>
      <c r="D9" s="18">
        <v>0</v>
      </c>
      <c r="E9" s="3" t="s">
        <v>10</v>
      </c>
      <c r="F9" s="13"/>
      <c r="G9" s="13"/>
      <c r="H9" s="15">
        <f>ROUND(F9*D9,0)</f>
        <v>0</v>
      </c>
      <c r="I9" s="15">
        <f>ROUND(G9*D9,0)</f>
        <v>0</v>
      </c>
      <c r="J9" s="5" t="s">
        <v>11</v>
      </c>
    </row>
    <row r="10" spans="1:10" ht="66">
      <c r="A10" s="3" t="s">
        <v>136</v>
      </c>
      <c r="B10" s="4" t="s">
        <v>26</v>
      </c>
      <c r="C10" s="3" t="s">
        <v>27</v>
      </c>
      <c r="D10" s="4">
        <v>132.6</v>
      </c>
      <c r="E10" s="3" t="s">
        <v>10</v>
      </c>
      <c r="F10" s="13"/>
      <c r="G10" s="13"/>
      <c r="H10" s="15">
        <f t="shared" si="0"/>
        <v>0</v>
      </c>
      <c r="I10" s="15">
        <f t="shared" si="1"/>
        <v>0</v>
      </c>
      <c r="J10" s="5" t="s">
        <v>11</v>
      </c>
    </row>
    <row r="11" spans="1:10" ht="26.25">
      <c r="A11" s="3" t="s">
        <v>137</v>
      </c>
      <c r="B11" s="4" t="s">
        <v>28</v>
      </c>
      <c r="C11" s="19" t="s">
        <v>198</v>
      </c>
      <c r="D11" s="4">
        <v>132.6</v>
      </c>
      <c r="E11" s="3" t="s">
        <v>10</v>
      </c>
      <c r="F11" s="13"/>
      <c r="G11" s="13"/>
      <c r="H11" s="15">
        <f t="shared" si="0"/>
        <v>0</v>
      </c>
      <c r="I11" s="15">
        <f t="shared" si="1"/>
        <v>0</v>
      </c>
      <c r="J11" s="5" t="s">
        <v>11</v>
      </c>
    </row>
    <row r="12" spans="1:10" ht="26.25">
      <c r="A12" s="3" t="s">
        <v>138</v>
      </c>
      <c r="B12" s="4" t="s">
        <v>29</v>
      </c>
      <c r="C12" s="3" t="s">
        <v>30</v>
      </c>
      <c r="D12" s="4">
        <v>198.89999999999998</v>
      </c>
      <c r="E12" s="3" t="s">
        <v>31</v>
      </c>
      <c r="F12" s="13"/>
      <c r="G12" s="13"/>
      <c r="H12" s="15">
        <f t="shared" si="0"/>
        <v>0</v>
      </c>
      <c r="I12" s="15">
        <f t="shared" si="1"/>
        <v>0</v>
      </c>
      <c r="J12" s="5" t="s">
        <v>11</v>
      </c>
    </row>
    <row r="13" spans="1:10" ht="26.25">
      <c r="A13" s="3" t="s">
        <v>139</v>
      </c>
      <c r="B13" s="4" t="s">
        <v>32</v>
      </c>
      <c r="C13" s="3" t="s">
        <v>33</v>
      </c>
      <c r="D13" s="4">
        <v>21.75</v>
      </c>
      <c r="E13" s="3" t="s">
        <v>10</v>
      </c>
      <c r="F13" s="13"/>
      <c r="G13" s="13"/>
      <c r="H13" s="15">
        <f t="shared" si="0"/>
        <v>0</v>
      </c>
      <c r="I13" s="15">
        <f t="shared" si="1"/>
        <v>0</v>
      </c>
      <c r="J13" s="5" t="s">
        <v>11</v>
      </c>
    </row>
    <row r="14" spans="1:10" ht="26.25">
      <c r="A14" s="3" t="s">
        <v>140</v>
      </c>
      <c r="B14" s="4" t="s">
        <v>34</v>
      </c>
      <c r="C14" s="3" t="s">
        <v>35</v>
      </c>
      <c r="D14" s="4">
        <v>7.199999999999999</v>
      </c>
      <c r="E14" s="3" t="s">
        <v>10</v>
      </c>
      <c r="F14" s="13"/>
      <c r="G14" s="13"/>
      <c r="H14" s="15">
        <f t="shared" si="0"/>
        <v>0</v>
      </c>
      <c r="I14" s="15">
        <f t="shared" si="1"/>
        <v>0</v>
      </c>
      <c r="J14" s="5" t="s">
        <v>11</v>
      </c>
    </row>
    <row r="15" spans="1:10" ht="39">
      <c r="A15" s="3" t="s">
        <v>184</v>
      </c>
      <c r="B15" s="4" t="s">
        <v>36</v>
      </c>
      <c r="C15" s="3" t="s">
        <v>37</v>
      </c>
      <c r="D15" s="4">
        <v>263.54999999999995</v>
      </c>
      <c r="E15" s="3" t="s">
        <v>10</v>
      </c>
      <c r="F15" s="13"/>
      <c r="G15" s="13"/>
      <c r="H15" s="15">
        <f t="shared" si="0"/>
        <v>0</v>
      </c>
      <c r="I15" s="15">
        <f t="shared" si="1"/>
        <v>0</v>
      </c>
      <c r="J15" s="5" t="s">
        <v>11</v>
      </c>
    </row>
    <row r="16" spans="1:10" ht="39">
      <c r="A16" s="3" t="s">
        <v>141</v>
      </c>
      <c r="B16" s="4" t="s">
        <v>38</v>
      </c>
      <c r="C16" s="3" t="s">
        <v>39</v>
      </c>
      <c r="D16" s="18">
        <v>0</v>
      </c>
      <c r="E16" s="3" t="s">
        <v>10</v>
      </c>
      <c r="F16" s="13"/>
      <c r="G16" s="13"/>
      <c r="H16" s="15">
        <f t="shared" si="0"/>
        <v>0</v>
      </c>
      <c r="I16" s="15">
        <f t="shared" si="1"/>
        <v>0</v>
      </c>
      <c r="J16" s="9" t="s">
        <v>122</v>
      </c>
    </row>
    <row r="17" spans="1:10" ht="26.25">
      <c r="A17" s="3" t="s">
        <v>142</v>
      </c>
      <c r="B17" s="4" t="s">
        <v>40</v>
      </c>
      <c r="C17" s="3" t="s">
        <v>41</v>
      </c>
      <c r="D17" s="18">
        <v>0</v>
      </c>
      <c r="E17" s="3" t="s">
        <v>10</v>
      </c>
      <c r="F17" s="13"/>
      <c r="G17" s="13"/>
      <c r="H17" s="15">
        <f t="shared" si="0"/>
        <v>0</v>
      </c>
      <c r="I17" s="15">
        <f t="shared" si="1"/>
        <v>0</v>
      </c>
      <c r="J17" s="5" t="s">
        <v>11</v>
      </c>
    </row>
    <row r="18" spans="1:10" ht="26.25">
      <c r="A18" s="3" t="s">
        <v>143</v>
      </c>
      <c r="B18" s="4" t="s">
        <v>42</v>
      </c>
      <c r="C18" s="3" t="s">
        <v>43</v>
      </c>
      <c r="D18" s="18">
        <v>0</v>
      </c>
      <c r="E18" s="3" t="s">
        <v>10</v>
      </c>
      <c r="F18" s="13"/>
      <c r="G18" s="13"/>
      <c r="H18" s="15">
        <f t="shared" si="0"/>
        <v>0</v>
      </c>
      <c r="I18" s="15">
        <f t="shared" si="1"/>
        <v>0</v>
      </c>
      <c r="J18" s="5" t="s">
        <v>11</v>
      </c>
    </row>
    <row r="19" spans="1:10" ht="92.25">
      <c r="A19" s="3" t="s">
        <v>144</v>
      </c>
      <c r="B19" s="4" t="s">
        <v>44</v>
      </c>
      <c r="C19" s="3" t="s">
        <v>45</v>
      </c>
      <c r="D19" s="18">
        <v>0</v>
      </c>
      <c r="E19" s="3" t="s">
        <v>10</v>
      </c>
      <c r="F19" s="13"/>
      <c r="G19" s="13"/>
      <c r="H19" s="15">
        <f t="shared" si="0"/>
        <v>0</v>
      </c>
      <c r="I19" s="15">
        <f t="shared" si="1"/>
        <v>0</v>
      </c>
      <c r="J19" s="5" t="s">
        <v>11</v>
      </c>
    </row>
    <row r="20" spans="1:10" ht="66">
      <c r="A20" s="3" t="s">
        <v>145</v>
      </c>
      <c r="B20" s="4" t="s">
        <v>46</v>
      </c>
      <c r="C20" s="3" t="s">
        <v>47</v>
      </c>
      <c r="D20" s="18">
        <v>0</v>
      </c>
      <c r="E20" s="3" t="s">
        <v>10</v>
      </c>
      <c r="F20" s="13"/>
      <c r="G20" s="13"/>
      <c r="H20" s="15">
        <f aca="true" t="shared" si="2" ref="H20:H31">ROUND(F20*D20,0)</f>
        <v>0</v>
      </c>
      <c r="I20" s="15">
        <f aca="true" t="shared" si="3" ref="I20:I31">ROUND(G20*D20,0)</f>
        <v>0</v>
      </c>
      <c r="J20" s="5" t="s">
        <v>11</v>
      </c>
    </row>
    <row r="21" spans="1:10" ht="26.25">
      <c r="A21" s="3" t="s">
        <v>146</v>
      </c>
      <c r="B21" s="4" t="s">
        <v>48</v>
      </c>
      <c r="C21" s="3" t="s">
        <v>49</v>
      </c>
      <c r="D21" s="18">
        <v>0</v>
      </c>
      <c r="E21" s="3" t="s">
        <v>10</v>
      </c>
      <c r="F21" s="13"/>
      <c r="G21" s="13"/>
      <c r="H21" s="15">
        <f t="shared" si="2"/>
        <v>0</v>
      </c>
      <c r="I21" s="15">
        <f t="shared" si="3"/>
        <v>0</v>
      </c>
      <c r="J21" s="5" t="s">
        <v>11</v>
      </c>
    </row>
    <row r="22" spans="1:10" ht="39">
      <c r="A22" s="3" t="s">
        <v>147</v>
      </c>
      <c r="B22" s="4" t="s">
        <v>50</v>
      </c>
      <c r="C22" s="3" t="s">
        <v>51</v>
      </c>
      <c r="D22" s="18">
        <v>0</v>
      </c>
      <c r="E22" s="3" t="s">
        <v>10</v>
      </c>
      <c r="F22" s="13"/>
      <c r="G22" s="13"/>
      <c r="H22" s="15">
        <f t="shared" si="2"/>
        <v>0</v>
      </c>
      <c r="I22" s="15">
        <f t="shared" si="3"/>
        <v>0</v>
      </c>
      <c r="J22" s="5" t="s">
        <v>11</v>
      </c>
    </row>
    <row r="23" spans="1:10" ht="92.25">
      <c r="A23" s="3" t="s">
        <v>148</v>
      </c>
      <c r="B23" s="4" t="s">
        <v>52</v>
      </c>
      <c r="C23" s="3" t="s">
        <v>53</v>
      </c>
      <c r="D23" s="18">
        <v>0</v>
      </c>
      <c r="E23" s="3" t="s">
        <v>10</v>
      </c>
      <c r="F23" s="13"/>
      <c r="G23" s="13"/>
      <c r="H23" s="15">
        <f t="shared" si="2"/>
        <v>0</v>
      </c>
      <c r="I23" s="15">
        <f t="shared" si="3"/>
        <v>0</v>
      </c>
      <c r="J23" s="5" t="s">
        <v>11</v>
      </c>
    </row>
    <row r="24" spans="1:10" ht="52.5">
      <c r="A24" s="3" t="s">
        <v>149</v>
      </c>
      <c r="B24" s="4" t="s">
        <v>54</v>
      </c>
      <c r="C24" s="3" t="s">
        <v>55</v>
      </c>
      <c r="D24" s="18">
        <v>0</v>
      </c>
      <c r="E24" s="3" t="s">
        <v>10</v>
      </c>
      <c r="F24" s="13"/>
      <c r="G24" s="13"/>
      <c r="H24" s="15">
        <f t="shared" si="2"/>
        <v>0</v>
      </c>
      <c r="I24" s="15">
        <f t="shared" si="3"/>
        <v>0</v>
      </c>
      <c r="J24" s="5" t="s">
        <v>11</v>
      </c>
    </row>
    <row r="25" spans="1:10" ht="132">
      <c r="A25" s="3" t="s">
        <v>150</v>
      </c>
      <c r="B25" s="4" t="s">
        <v>56</v>
      </c>
      <c r="C25" s="3" t="s">
        <v>57</v>
      </c>
      <c r="D25" s="18">
        <v>0</v>
      </c>
      <c r="E25" s="3" t="s">
        <v>10</v>
      </c>
      <c r="F25" s="13"/>
      <c r="G25" s="13"/>
      <c r="H25" s="15">
        <f t="shared" si="2"/>
        <v>0</v>
      </c>
      <c r="I25" s="15">
        <f t="shared" si="3"/>
        <v>0</v>
      </c>
      <c r="J25" s="5" t="s">
        <v>11</v>
      </c>
    </row>
    <row r="26" spans="1:10" ht="12.75">
      <c r="A26" s="3" t="s">
        <v>151</v>
      </c>
      <c r="B26" s="4" t="s">
        <v>58</v>
      </c>
      <c r="C26" s="19" t="s">
        <v>199</v>
      </c>
      <c r="D26" s="18">
        <v>132.6</v>
      </c>
      <c r="E26" s="3" t="s">
        <v>10</v>
      </c>
      <c r="F26" s="13"/>
      <c r="G26" s="13"/>
      <c r="H26" s="15">
        <f t="shared" si="2"/>
        <v>0</v>
      </c>
      <c r="I26" s="15">
        <f t="shared" si="3"/>
        <v>0</v>
      </c>
      <c r="J26" s="5" t="s">
        <v>11</v>
      </c>
    </row>
    <row r="27" spans="1:10" ht="12.75">
      <c r="A27" s="3" t="s">
        <v>152</v>
      </c>
      <c r="B27" s="12" t="s">
        <v>201</v>
      </c>
      <c r="C27" s="19" t="s">
        <v>200</v>
      </c>
      <c r="D27" s="18">
        <f>D26</f>
        <v>132.6</v>
      </c>
      <c r="E27" s="3" t="s">
        <v>10</v>
      </c>
      <c r="F27" s="13"/>
      <c r="G27" s="13"/>
      <c r="H27" s="15">
        <f t="shared" si="2"/>
        <v>0</v>
      </c>
      <c r="I27" s="15">
        <f t="shared" si="3"/>
        <v>0</v>
      </c>
      <c r="J27" s="5" t="s">
        <v>11</v>
      </c>
    </row>
    <row r="28" spans="1:10" ht="92.25">
      <c r="A28" s="3" t="s">
        <v>153</v>
      </c>
      <c r="B28" s="4" t="s">
        <v>59</v>
      </c>
      <c r="C28" s="3" t="s">
        <v>60</v>
      </c>
      <c r="D28" s="18">
        <v>0</v>
      </c>
      <c r="E28" s="3" t="s">
        <v>31</v>
      </c>
      <c r="F28" s="13"/>
      <c r="G28" s="13"/>
      <c r="H28" s="15">
        <f t="shared" si="2"/>
        <v>0</v>
      </c>
      <c r="I28" s="15">
        <f t="shared" si="3"/>
        <v>0</v>
      </c>
      <c r="J28" s="5" t="s">
        <v>11</v>
      </c>
    </row>
    <row r="29" spans="1:10" ht="66">
      <c r="A29" s="3" t="s">
        <v>154</v>
      </c>
      <c r="B29" s="4" t="s">
        <v>61</v>
      </c>
      <c r="C29" s="3" t="s">
        <v>62</v>
      </c>
      <c r="D29" s="18">
        <v>0</v>
      </c>
      <c r="E29" s="3" t="s">
        <v>19</v>
      </c>
      <c r="F29" s="13"/>
      <c r="G29" s="13"/>
      <c r="H29" s="15">
        <f t="shared" si="2"/>
        <v>0</v>
      </c>
      <c r="I29" s="15">
        <f t="shared" si="3"/>
        <v>0</v>
      </c>
      <c r="J29" s="5" t="s">
        <v>11</v>
      </c>
    </row>
    <row r="30" spans="1:10" ht="52.5">
      <c r="A30" s="3" t="s">
        <v>155</v>
      </c>
      <c r="B30" s="4" t="s">
        <v>63</v>
      </c>
      <c r="C30" s="3" t="s">
        <v>64</v>
      </c>
      <c r="D30" s="18">
        <v>0</v>
      </c>
      <c r="E30" s="3" t="s">
        <v>19</v>
      </c>
      <c r="F30" s="13"/>
      <c r="G30" s="13"/>
      <c r="H30" s="15">
        <f t="shared" si="2"/>
        <v>0</v>
      </c>
      <c r="I30" s="15">
        <f t="shared" si="3"/>
        <v>0</v>
      </c>
      <c r="J30" s="5" t="s">
        <v>11</v>
      </c>
    </row>
    <row r="31" spans="1:10" ht="78.75">
      <c r="A31" s="3" t="s">
        <v>156</v>
      </c>
      <c r="B31" s="4" t="s">
        <v>65</v>
      </c>
      <c r="C31" s="3" t="s">
        <v>66</v>
      </c>
      <c r="D31" s="18">
        <v>0</v>
      </c>
      <c r="E31" s="3" t="s">
        <v>19</v>
      </c>
      <c r="F31" s="13"/>
      <c r="G31" s="13"/>
      <c r="H31" s="15">
        <f t="shared" si="2"/>
        <v>0</v>
      </c>
      <c r="I31" s="15">
        <f t="shared" si="3"/>
        <v>0</v>
      </c>
      <c r="J31" s="5" t="s">
        <v>11</v>
      </c>
    </row>
    <row r="32" spans="1:10" ht="105">
      <c r="A32" s="3" t="s">
        <v>157</v>
      </c>
      <c r="B32" s="10" t="s">
        <v>124</v>
      </c>
      <c r="C32" s="11" t="s">
        <v>123</v>
      </c>
      <c r="D32" s="4">
        <v>83.14</v>
      </c>
      <c r="E32" s="3" t="s">
        <v>10</v>
      </c>
      <c r="F32" s="13"/>
      <c r="G32" s="13"/>
      <c r="H32" s="15">
        <f aca="true" t="shared" si="4" ref="H32:H46">ROUND(F32*D32,0)</f>
        <v>0</v>
      </c>
      <c r="I32" s="15">
        <f aca="true" t="shared" si="5" ref="I32:I46">ROUND(G32*D32,0)</f>
        <v>0</v>
      </c>
      <c r="J32" s="5" t="s">
        <v>11</v>
      </c>
    </row>
    <row r="33" spans="1:10" ht="26.25">
      <c r="A33" s="3" t="s">
        <v>158</v>
      </c>
      <c r="B33" s="10" t="s">
        <v>125</v>
      </c>
      <c r="C33" s="19" t="s">
        <v>202</v>
      </c>
      <c r="D33" s="18">
        <f>D32</f>
        <v>83.14</v>
      </c>
      <c r="E33" s="3" t="s">
        <v>10</v>
      </c>
      <c r="F33" s="13"/>
      <c r="G33" s="13"/>
      <c r="H33" s="15">
        <f t="shared" si="4"/>
        <v>0</v>
      </c>
      <c r="I33" s="15">
        <f t="shared" si="5"/>
        <v>0</v>
      </c>
      <c r="J33" s="5" t="s">
        <v>11</v>
      </c>
    </row>
    <row r="34" spans="1:10" ht="26.25">
      <c r="A34" s="3" t="s">
        <v>159</v>
      </c>
      <c r="B34" s="4" t="s">
        <v>67</v>
      </c>
      <c r="C34" s="3" t="s">
        <v>68</v>
      </c>
      <c r="D34" s="18">
        <v>0</v>
      </c>
      <c r="E34" s="3" t="s">
        <v>31</v>
      </c>
      <c r="F34" s="13"/>
      <c r="G34" s="13"/>
      <c r="H34" s="15">
        <f t="shared" si="4"/>
        <v>0</v>
      </c>
      <c r="I34" s="15">
        <f t="shared" si="5"/>
        <v>0</v>
      </c>
      <c r="J34" s="5" t="s">
        <v>11</v>
      </c>
    </row>
    <row r="35" spans="1:10" ht="12.75">
      <c r="A35" s="3" t="s">
        <v>160</v>
      </c>
      <c r="B35" s="4" t="s">
        <v>69</v>
      </c>
      <c r="C35" s="3" t="s">
        <v>70</v>
      </c>
      <c r="D35" s="4">
        <v>1</v>
      </c>
      <c r="E35" s="3" t="s">
        <v>19</v>
      </c>
      <c r="F35" s="13"/>
      <c r="G35" s="13"/>
      <c r="H35" s="15">
        <f t="shared" si="4"/>
        <v>0</v>
      </c>
      <c r="I35" s="15">
        <f t="shared" si="5"/>
        <v>0</v>
      </c>
      <c r="J35" s="5" t="s">
        <v>11</v>
      </c>
    </row>
    <row r="36" spans="1:10" ht="26.25">
      <c r="A36" s="3" t="s">
        <v>161</v>
      </c>
      <c r="B36" s="4" t="s">
        <v>71</v>
      </c>
      <c r="C36" s="3" t="s">
        <v>72</v>
      </c>
      <c r="D36" s="18">
        <v>0</v>
      </c>
      <c r="E36" s="3" t="s">
        <v>31</v>
      </c>
      <c r="F36" s="13"/>
      <c r="G36" s="13"/>
      <c r="H36" s="15">
        <f t="shared" si="4"/>
        <v>0</v>
      </c>
      <c r="I36" s="15">
        <f t="shared" si="5"/>
        <v>0</v>
      </c>
      <c r="J36" s="5" t="s">
        <v>11</v>
      </c>
    </row>
    <row r="37" spans="1:10" ht="26.25">
      <c r="A37" s="3" t="s">
        <v>162</v>
      </c>
      <c r="B37" s="4" t="s">
        <v>73</v>
      </c>
      <c r="C37" s="3" t="s">
        <v>74</v>
      </c>
      <c r="D37" s="4">
        <v>18.98</v>
      </c>
      <c r="E37" s="3" t="s">
        <v>31</v>
      </c>
      <c r="F37" s="13"/>
      <c r="G37" s="13"/>
      <c r="H37" s="15">
        <f t="shared" si="4"/>
        <v>0</v>
      </c>
      <c r="I37" s="15">
        <f t="shared" si="5"/>
        <v>0</v>
      </c>
      <c r="J37" s="5" t="s">
        <v>11</v>
      </c>
    </row>
    <row r="38" spans="1:10" ht="26.25">
      <c r="A38" s="3" t="s">
        <v>163</v>
      </c>
      <c r="B38" s="4" t="s">
        <v>75</v>
      </c>
      <c r="C38" s="3" t="s">
        <v>76</v>
      </c>
      <c r="D38" s="4">
        <v>18.98</v>
      </c>
      <c r="E38" s="3" t="s">
        <v>31</v>
      </c>
      <c r="F38" s="13"/>
      <c r="G38" s="13"/>
      <c r="H38" s="15">
        <f t="shared" si="4"/>
        <v>0</v>
      </c>
      <c r="I38" s="15">
        <f t="shared" si="5"/>
        <v>0</v>
      </c>
      <c r="J38" s="5" t="s">
        <v>11</v>
      </c>
    </row>
    <row r="39" spans="1:10" ht="78.75">
      <c r="A39" s="3" t="s">
        <v>164</v>
      </c>
      <c r="B39" s="4" t="s">
        <v>77</v>
      </c>
      <c r="C39" s="3" t="s">
        <v>78</v>
      </c>
      <c r="D39" s="18">
        <v>0</v>
      </c>
      <c r="E39" s="3" t="s">
        <v>31</v>
      </c>
      <c r="F39" s="13"/>
      <c r="G39" s="13"/>
      <c r="H39" s="15">
        <f t="shared" si="4"/>
        <v>0</v>
      </c>
      <c r="I39" s="15">
        <f t="shared" si="5"/>
        <v>0</v>
      </c>
      <c r="J39" s="5" t="s">
        <v>11</v>
      </c>
    </row>
    <row r="40" spans="1:10" ht="66">
      <c r="A40" s="3" t="s">
        <v>165</v>
      </c>
      <c r="B40" s="4" t="s">
        <v>79</v>
      </c>
      <c r="C40" s="3" t="s">
        <v>80</v>
      </c>
      <c r="D40" s="18">
        <v>0</v>
      </c>
      <c r="E40" s="3" t="s">
        <v>31</v>
      </c>
      <c r="F40" s="13"/>
      <c r="G40" s="13"/>
      <c r="H40" s="15">
        <f t="shared" si="4"/>
        <v>0</v>
      </c>
      <c r="I40" s="15">
        <f t="shared" si="5"/>
        <v>0</v>
      </c>
      <c r="J40" s="5" t="s">
        <v>11</v>
      </c>
    </row>
    <row r="41" spans="1:10" ht="78.75">
      <c r="A41" s="3" t="s">
        <v>166</v>
      </c>
      <c r="B41" s="4" t="s">
        <v>81</v>
      </c>
      <c r="C41" s="3" t="s">
        <v>82</v>
      </c>
      <c r="D41" s="18">
        <v>18.98</v>
      </c>
      <c r="E41" s="3" t="s">
        <v>31</v>
      </c>
      <c r="F41" s="13"/>
      <c r="G41" s="13"/>
      <c r="H41" s="15">
        <f t="shared" si="4"/>
        <v>0</v>
      </c>
      <c r="I41" s="15">
        <f t="shared" si="5"/>
        <v>0</v>
      </c>
      <c r="J41" s="5" t="s">
        <v>11</v>
      </c>
    </row>
    <row r="42" spans="1:10" ht="78.75">
      <c r="A42" s="3" t="s">
        <v>167</v>
      </c>
      <c r="B42" s="4" t="s">
        <v>83</v>
      </c>
      <c r="C42" s="3" t="s">
        <v>84</v>
      </c>
      <c r="D42" s="18">
        <v>18.98</v>
      </c>
      <c r="E42" s="3" t="s">
        <v>31</v>
      </c>
      <c r="F42" s="13"/>
      <c r="G42" s="13"/>
      <c r="H42" s="15">
        <f t="shared" si="4"/>
        <v>0</v>
      </c>
      <c r="I42" s="15">
        <f t="shared" si="5"/>
        <v>0</v>
      </c>
      <c r="J42" s="5" t="s">
        <v>11</v>
      </c>
    </row>
    <row r="43" spans="1:10" ht="78.75">
      <c r="A43" s="3" t="s">
        <v>168</v>
      </c>
      <c r="B43" s="4" t="s">
        <v>85</v>
      </c>
      <c r="C43" s="3" t="s">
        <v>86</v>
      </c>
      <c r="D43" s="4">
        <v>18.98</v>
      </c>
      <c r="E43" s="3" t="s">
        <v>31</v>
      </c>
      <c r="F43" s="13"/>
      <c r="G43" s="13"/>
      <c r="H43" s="15">
        <f t="shared" si="4"/>
        <v>0</v>
      </c>
      <c r="I43" s="15">
        <f t="shared" si="5"/>
        <v>0</v>
      </c>
      <c r="J43" s="5" t="s">
        <v>11</v>
      </c>
    </row>
    <row r="44" spans="1:10" ht="26.25">
      <c r="A44" s="3" t="s">
        <v>169</v>
      </c>
      <c r="B44" s="4" t="s">
        <v>87</v>
      </c>
      <c r="C44" s="3" t="s">
        <v>88</v>
      </c>
      <c r="D44" s="18">
        <v>0</v>
      </c>
      <c r="E44" s="3" t="s">
        <v>19</v>
      </c>
      <c r="F44" s="13"/>
      <c r="G44" s="13"/>
      <c r="H44" s="15">
        <f t="shared" si="4"/>
        <v>0</v>
      </c>
      <c r="I44" s="15">
        <f t="shared" si="5"/>
        <v>0</v>
      </c>
      <c r="J44" s="5" t="s">
        <v>89</v>
      </c>
    </row>
    <row r="45" spans="1:10" ht="39">
      <c r="A45" s="3" t="s">
        <v>170</v>
      </c>
      <c r="B45" s="4" t="s">
        <v>90</v>
      </c>
      <c r="C45" s="3" t="s">
        <v>188</v>
      </c>
      <c r="D45" s="18">
        <v>0</v>
      </c>
      <c r="E45" s="3" t="s">
        <v>19</v>
      </c>
      <c r="F45" s="13"/>
      <c r="G45" s="13"/>
      <c r="H45" s="15">
        <f t="shared" si="4"/>
        <v>0</v>
      </c>
      <c r="I45" s="15">
        <f t="shared" si="5"/>
        <v>0</v>
      </c>
      <c r="J45" s="5" t="s">
        <v>11</v>
      </c>
    </row>
    <row r="46" spans="1:10" ht="39">
      <c r="A46" s="3" t="s">
        <v>171</v>
      </c>
      <c r="B46" s="4" t="s">
        <v>90</v>
      </c>
      <c r="C46" s="3" t="s">
        <v>189</v>
      </c>
      <c r="D46" s="18">
        <v>0</v>
      </c>
      <c r="E46" s="3" t="s">
        <v>19</v>
      </c>
      <c r="F46" s="13"/>
      <c r="G46" s="13"/>
      <c r="H46" s="15">
        <f t="shared" si="4"/>
        <v>0</v>
      </c>
      <c r="I46" s="15">
        <f t="shared" si="5"/>
        <v>0</v>
      </c>
      <c r="J46" s="5" t="s">
        <v>11</v>
      </c>
    </row>
    <row r="47" spans="1:10" ht="39">
      <c r="A47" s="3" t="s">
        <v>172</v>
      </c>
      <c r="B47" s="4" t="s">
        <v>90</v>
      </c>
      <c r="C47" s="3" t="s">
        <v>190</v>
      </c>
      <c r="D47" s="18">
        <v>0</v>
      </c>
      <c r="E47" s="3" t="s">
        <v>19</v>
      </c>
      <c r="F47" s="13"/>
      <c r="G47" s="13"/>
      <c r="H47" s="15">
        <f aca="true" t="shared" si="6" ref="H47:H58">ROUND(F47*D47,0)</f>
        <v>0</v>
      </c>
      <c r="I47" s="15">
        <f aca="true" t="shared" si="7" ref="I47:I58">ROUND(G47*D47,0)</f>
        <v>0</v>
      </c>
      <c r="J47" s="5" t="s">
        <v>11</v>
      </c>
    </row>
    <row r="48" spans="1:10" ht="52.5">
      <c r="A48" s="3" t="s">
        <v>173</v>
      </c>
      <c r="B48" s="4" t="s">
        <v>91</v>
      </c>
      <c r="C48" s="3" t="s">
        <v>92</v>
      </c>
      <c r="D48" s="4">
        <v>1.14</v>
      </c>
      <c r="E48" s="3" t="s">
        <v>93</v>
      </c>
      <c r="F48" s="13"/>
      <c r="G48" s="13"/>
      <c r="H48" s="15">
        <f t="shared" si="6"/>
        <v>0</v>
      </c>
      <c r="I48" s="15">
        <f t="shared" si="7"/>
        <v>0</v>
      </c>
      <c r="J48" s="5" t="s">
        <v>11</v>
      </c>
    </row>
    <row r="49" spans="1:10" ht="52.5">
      <c r="A49" s="3" t="s">
        <v>174</v>
      </c>
      <c r="B49" s="4" t="s">
        <v>94</v>
      </c>
      <c r="C49" s="3" t="s">
        <v>95</v>
      </c>
      <c r="D49" s="4">
        <v>1.14</v>
      </c>
      <c r="E49" s="3" t="s">
        <v>93</v>
      </c>
      <c r="F49" s="13"/>
      <c r="G49" s="13"/>
      <c r="H49" s="15">
        <f t="shared" si="6"/>
        <v>0</v>
      </c>
      <c r="I49" s="15">
        <f t="shared" si="7"/>
        <v>0</v>
      </c>
      <c r="J49" s="5" t="s">
        <v>11</v>
      </c>
    </row>
    <row r="50" spans="1:10" ht="92.25">
      <c r="A50" s="3" t="s">
        <v>175</v>
      </c>
      <c r="B50" s="4" t="s">
        <v>96</v>
      </c>
      <c r="C50" s="3" t="s">
        <v>97</v>
      </c>
      <c r="D50" s="18">
        <v>0</v>
      </c>
      <c r="E50" s="3" t="s">
        <v>10</v>
      </c>
      <c r="F50" s="13"/>
      <c r="G50" s="13"/>
      <c r="H50" s="15">
        <f t="shared" si="6"/>
        <v>0</v>
      </c>
      <c r="I50" s="15">
        <f t="shared" si="7"/>
        <v>0</v>
      </c>
      <c r="J50" s="5" t="s">
        <v>98</v>
      </c>
    </row>
    <row r="51" spans="1:10" ht="92.25">
      <c r="A51" s="3" t="s">
        <v>176</v>
      </c>
      <c r="B51" s="4" t="s">
        <v>99</v>
      </c>
      <c r="C51" s="3" t="s">
        <v>100</v>
      </c>
      <c r="D51" s="4">
        <v>113.99999999999999</v>
      </c>
      <c r="E51" s="3" t="s">
        <v>10</v>
      </c>
      <c r="F51" s="13"/>
      <c r="G51" s="13"/>
      <c r="H51" s="15">
        <f t="shared" si="6"/>
        <v>0</v>
      </c>
      <c r="I51" s="15">
        <f t="shared" si="7"/>
        <v>0</v>
      </c>
      <c r="J51" s="5" t="s">
        <v>11</v>
      </c>
    </row>
    <row r="52" spans="1:10" ht="66">
      <c r="A52" s="3" t="s">
        <v>177</v>
      </c>
      <c r="B52" s="4" t="s">
        <v>101</v>
      </c>
      <c r="C52" s="3" t="s">
        <v>102</v>
      </c>
      <c r="D52" s="18">
        <v>0</v>
      </c>
      <c r="E52" s="3" t="s">
        <v>10</v>
      </c>
      <c r="F52" s="13"/>
      <c r="G52" s="13"/>
      <c r="H52" s="15">
        <f t="shared" si="6"/>
        <v>0</v>
      </c>
      <c r="I52" s="15">
        <f t="shared" si="7"/>
        <v>0</v>
      </c>
      <c r="J52" s="5" t="s">
        <v>11</v>
      </c>
    </row>
    <row r="53" spans="1:10" ht="52.5">
      <c r="A53" s="3" t="s">
        <v>178</v>
      </c>
      <c r="B53" s="4" t="s">
        <v>103</v>
      </c>
      <c r="C53" s="3" t="s">
        <v>104</v>
      </c>
      <c r="D53" s="4">
        <v>7.199999999999999</v>
      </c>
      <c r="E53" s="3" t="s">
        <v>10</v>
      </c>
      <c r="F53" s="13"/>
      <c r="G53" s="13"/>
      <c r="H53" s="15">
        <f t="shared" si="6"/>
        <v>0</v>
      </c>
      <c r="I53" s="15">
        <f t="shared" si="7"/>
        <v>0</v>
      </c>
      <c r="J53" s="5" t="s">
        <v>11</v>
      </c>
    </row>
    <row r="54" spans="1:10" ht="78.75">
      <c r="A54" s="3" t="s">
        <v>179</v>
      </c>
      <c r="B54" s="4" t="s">
        <v>105</v>
      </c>
      <c r="C54" s="3" t="s">
        <v>106</v>
      </c>
      <c r="D54" s="18">
        <v>0</v>
      </c>
      <c r="E54" s="3" t="s">
        <v>10</v>
      </c>
      <c r="F54" s="13"/>
      <c r="G54" s="13"/>
      <c r="H54" s="15">
        <f t="shared" si="6"/>
        <v>0</v>
      </c>
      <c r="I54" s="15">
        <f t="shared" si="7"/>
        <v>0</v>
      </c>
      <c r="J54" s="5" t="s">
        <v>11</v>
      </c>
    </row>
    <row r="55" spans="1:10" ht="78.75">
      <c r="A55" s="3" t="s">
        <v>180</v>
      </c>
      <c r="B55" s="4" t="s">
        <v>107</v>
      </c>
      <c r="C55" s="3" t="s">
        <v>108</v>
      </c>
      <c r="D55" s="18">
        <v>0</v>
      </c>
      <c r="E55" s="3" t="s">
        <v>10</v>
      </c>
      <c r="F55" s="13"/>
      <c r="G55" s="13"/>
      <c r="H55" s="15">
        <f t="shared" si="6"/>
        <v>0</v>
      </c>
      <c r="I55" s="15">
        <f t="shared" si="7"/>
        <v>0</v>
      </c>
      <c r="J55" s="5" t="s">
        <v>109</v>
      </c>
    </row>
    <row r="56" spans="1:10" ht="66">
      <c r="A56" s="3" t="s">
        <v>181</v>
      </c>
      <c r="B56" s="4" t="s">
        <v>110</v>
      </c>
      <c r="C56" s="3" t="s">
        <v>111</v>
      </c>
      <c r="D56" s="18">
        <v>0</v>
      </c>
      <c r="E56" s="3" t="s">
        <v>10</v>
      </c>
      <c r="F56" s="13"/>
      <c r="G56" s="13"/>
      <c r="H56" s="15">
        <f t="shared" si="6"/>
        <v>0</v>
      </c>
      <c r="I56" s="15">
        <f t="shared" si="7"/>
        <v>0</v>
      </c>
      <c r="J56" s="5" t="s">
        <v>112</v>
      </c>
    </row>
    <row r="57" spans="1:10" ht="132">
      <c r="A57" s="3" t="s">
        <v>182</v>
      </c>
      <c r="B57" s="12" t="s">
        <v>192</v>
      </c>
      <c r="C57" s="3" t="s">
        <v>191</v>
      </c>
      <c r="D57" s="18">
        <v>0</v>
      </c>
      <c r="E57" s="3" t="s">
        <v>10</v>
      </c>
      <c r="F57" s="13"/>
      <c r="G57" s="13"/>
      <c r="H57" s="15">
        <f t="shared" si="6"/>
        <v>0</v>
      </c>
      <c r="I57" s="15">
        <f t="shared" si="7"/>
        <v>0</v>
      </c>
      <c r="J57" s="5" t="s">
        <v>11</v>
      </c>
    </row>
    <row r="58" spans="1:10" ht="118.5">
      <c r="A58" s="3" t="s">
        <v>183</v>
      </c>
      <c r="B58" s="12" t="s">
        <v>194</v>
      </c>
      <c r="C58" s="3" t="s">
        <v>193</v>
      </c>
      <c r="D58" s="18">
        <v>0</v>
      </c>
      <c r="E58" s="3" t="s">
        <v>10</v>
      </c>
      <c r="F58" s="13"/>
      <c r="G58" s="13"/>
      <c r="H58" s="15">
        <f t="shared" si="6"/>
        <v>0</v>
      </c>
      <c r="I58" s="15">
        <f t="shared" si="7"/>
        <v>0</v>
      </c>
      <c r="J58" s="5" t="s">
        <v>11</v>
      </c>
    </row>
    <row r="59" spans="3:9" s="7" customFormat="1" ht="13.5">
      <c r="C59" s="6" t="s">
        <v>113</v>
      </c>
      <c r="F59" s="16"/>
      <c r="G59" s="16"/>
      <c r="H59" s="16">
        <f>SUM(H2:H58)</f>
        <v>0</v>
      </c>
      <c r="I59" s="16">
        <f>SUM(I2:I58)</f>
        <v>0</v>
      </c>
    </row>
  </sheetData>
  <sheetProtection/>
  <printOptions gridLines="1" horizontalCentered="1"/>
  <pageMargins left="0.3" right="0.3" top="0.61" bottom="0.37" header="0.1" footer="0.1"/>
  <pageSetup firstPageNumber="1" useFirstPageNumber="1" horizontalDpi="300" verticalDpi="300" orientation="portrait" pageOrder="overThenDown" paperSize="9" scale="68" r:id="rId1"/>
  <headerFooter alignWithMargins="0">
    <oddHeader>&amp;CTétellista</oddHeader>
    <oddFooter>&amp;C&amp;F</oddFooter>
  </headerFooter>
  <rowBreaks count="2" manualBreakCount="2">
    <brk id="23" max="255" man="1"/>
    <brk id="4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Laci-PP</dc:creator>
  <cp:keywords/>
  <dc:description/>
  <cp:lastModifiedBy>Laci-PP</cp:lastModifiedBy>
  <dcterms:created xsi:type="dcterms:W3CDTF">2017-04-13T08:41:46Z</dcterms:created>
  <dcterms:modified xsi:type="dcterms:W3CDTF">2017-12-06T10:48:22Z</dcterms:modified>
  <cp:category/>
  <cp:version/>
  <cp:contentType/>
  <cp:contentStatus/>
</cp:coreProperties>
</file>