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erfect Project Kft\2016\Tervezések\Monor\Petőfi Sándor u. KLIKK 2017.08.01\gépészet\Programcsökkentés\"/>
    </mc:Choice>
  </mc:AlternateContent>
  <bookViews>
    <workbookView xWindow="0" yWindow="0" windowWidth="20490" windowHeight="7605"/>
  </bookViews>
  <sheets>
    <sheet name="Fedlap" sheetId="5" r:id="rId1"/>
    <sheet name="Bontás" sheetId="11" r:id="rId2"/>
    <sheet name="Közmű" sheetId="7" r:id="rId3"/>
    <sheet name="Víz-csatorna" sheetId="4" r:id="rId4"/>
    <sheet name="Gáz" sheetId="3" r:id="rId5"/>
    <sheet name="Fűtés" sheetId="1" r:id="rId6"/>
    <sheet name="Elszívás" sheetId="8" r:id="rId7"/>
    <sheet name="Hűtés" sheetId="10" r:id="rId8"/>
  </sheets>
  <definedNames>
    <definedName name="_xlnm.Print_Area" localSheetId="1">Bontás!$A$1:$I$12</definedName>
    <definedName name="_xlnm.Print_Area" localSheetId="6">Elszívás!$A$1:$I$13</definedName>
    <definedName name="_xlnm.Print_Area" localSheetId="0">Fedlap!$B$10:$B$33</definedName>
    <definedName name="_xlnm.Print_Area" localSheetId="5">Fűtés!$A$1:$I$40</definedName>
    <definedName name="_xlnm.Print_Area" localSheetId="4">Gáz!$A$1:$I$21</definedName>
    <definedName name="_xlnm.Print_Area" localSheetId="7">Hűtés!$A$1:$I$13</definedName>
    <definedName name="_xlnm.Print_Area" localSheetId="2">Közmű!$A$1:$I$15</definedName>
    <definedName name="_xlnm.Print_Area" localSheetId="3">'Víz-csatorna'!$A$1:$I$35</definedName>
    <definedName name="Print_Area" localSheetId="0">Fedlap!$A$1:$C$41</definedName>
  </definedNames>
  <calcPr calcId="152511"/>
</workbook>
</file>

<file path=xl/calcChain.xml><?xml version="1.0" encoding="utf-8"?>
<calcChain xmlns="http://schemas.openxmlformats.org/spreadsheetml/2006/main">
  <c r="G12" i="11" l="1"/>
  <c r="H12" i="11"/>
  <c r="I12" i="11"/>
  <c r="G5" i="11"/>
  <c r="H5" i="11"/>
  <c r="I5" i="11" s="1"/>
  <c r="G6" i="11"/>
  <c r="H6" i="11"/>
  <c r="I6" i="11"/>
  <c r="G7" i="11"/>
  <c r="H7" i="11"/>
  <c r="I7" i="11" s="1"/>
  <c r="G8" i="11"/>
  <c r="H8" i="11"/>
  <c r="I8" i="11"/>
  <c r="G9" i="11"/>
  <c r="H9" i="11"/>
  <c r="I9" i="11" s="1"/>
  <c r="G10" i="11"/>
  <c r="H10" i="11"/>
  <c r="I10" i="11"/>
  <c r="H4" i="11"/>
  <c r="G4" i="11"/>
  <c r="I4" i="11" s="1"/>
  <c r="C19" i="1" l="1"/>
  <c r="G13" i="1"/>
  <c r="H13" i="1"/>
  <c r="I13" i="1"/>
  <c r="H11" i="10" l="1"/>
  <c r="G11" i="10"/>
  <c r="I11" i="10" s="1"/>
  <c r="H10" i="10"/>
  <c r="G10" i="10"/>
  <c r="I10" i="10" s="1"/>
  <c r="H9" i="10"/>
  <c r="G9" i="10"/>
  <c r="I9" i="10" s="1"/>
  <c r="H8" i="10"/>
  <c r="G8" i="10"/>
  <c r="I8" i="10" s="1"/>
  <c r="H7" i="10"/>
  <c r="G7" i="10"/>
  <c r="I7" i="10" s="1"/>
  <c r="H6" i="10"/>
  <c r="G6" i="10"/>
  <c r="I6" i="10" s="1"/>
  <c r="H5" i="10"/>
  <c r="G5" i="10"/>
  <c r="I5" i="10" s="1"/>
  <c r="H4" i="10"/>
  <c r="G4" i="10"/>
  <c r="G10" i="8"/>
  <c r="H10" i="8"/>
  <c r="I10" i="8" s="1"/>
  <c r="G11" i="8"/>
  <c r="H11" i="8"/>
  <c r="I11" i="8"/>
  <c r="I4" i="10" l="1"/>
  <c r="I13" i="10" s="1"/>
  <c r="C23" i="4"/>
  <c r="C29" i="4"/>
  <c r="G9" i="1"/>
  <c r="H9" i="1"/>
  <c r="G17" i="1"/>
  <c r="H17" i="1"/>
  <c r="G18" i="1"/>
  <c r="H18" i="1"/>
  <c r="G19" i="1"/>
  <c r="H19" i="1"/>
  <c r="G20" i="1"/>
  <c r="H20" i="1"/>
  <c r="I20" i="1" s="1"/>
  <c r="G21" i="1"/>
  <c r="H21" i="1"/>
  <c r="G22" i="1"/>
  <c r="H22" i="1"/>
  <c r="I22" i="1" s="1"/>
  <c r="G23" i="1"/>
  <c r="H23" i="1"/>
  <c r="I18" i="1" l="1"/>
  <c r="I9" i="1"/>
  <c r="I23" i="1"/>
  <c r="I21" i="1"/>
  <c r="I17" i="1"/>
  <c r="I19" i="1"/>
  <c r="G8" i="1"/>
  <c r="H8" i="1"/>
  <c r="G12" i="1"/>
  <c r="H12" i="1"/>
  <c r="G14" i="1"/>
  <c r="H14" i="1"/>
  <c r="G24" i="1"/>
  <c r="H24" i="1"/>
  <c r="G25" i="1"/>
  <c r="H25" i="1"/>
  <c r="G26" i="1"/>
  <c r="H26" i="1"/>
  <c r="G27" i="1"/>
  <c r="H27" i="1"/>
  <c r="G28" i="1"/>
  <c r="H28" i="1"/>
  <c r="G29" i="1"/>
  <c r="H29" i="1"/>
  <c r="G30" i="1"/>
  <c r="H30" i="1"/>
  <c r="G31" i="1"/>
  <c r="H31" i="1"/>
  <c r="G32" i="1"/>
  <c r="H32" i="1"/>
  <c r="G33" i="1"/>
  <c r="H33" i="1"/>
  <c r="G34" i="1"/>
  <c r="H34" i="1"/>
  <c r="G35" i="1"/>
  <c r="H35" i="1"/>
  <c r="G36" i="1"/>
  <c r="H36" i="1"/>
  <c r="I8" i="1" l="1"/>
  <c r="I33" i="1"/>
  <c r="I26" i="1"/>
  <c r="I14" i="1"/>
  <c r="I12" i="1"/>
  <c r="I35" i="1"/>
  <c r="I34" i="1"/>
  <c r="I30" i="1"/>
  <c r="I28" i="1"/>
  <c r="I27" i="1"/>
  <c r="I31" i="1"/>
  <c r="I24" i="1"/>
  <c r="I32" i="1"/>
  <c r="I29" i="1"/>
  <c r="I25" i="1"/>
  <c r="I36" i="1"/>
  <c r="G11" i="1" l="1"/>
  <c r="H11" i="1"/>
  <c r="G6" i="8"/>
  <c r="H6" i="8"/>
  <c r="G19" i="3"/>
  <c r="H19" i="3"/>
  <c r="I19" i="3" s="1"/>
  <c r="G38" i="1"/>
  <c r="H38" i="1"/>
  <c r="G7" i="1"/>
  <c r="H7" i="1"/>
  <c r="G33" i="4"/>
  <c r="H33" i="4"/>
  <c r="I33" i="4" s="1"/>
  <c r="G13" i="7"/>
  <c r="H13" i="7"/>
  <c r="I13" i="7" s="1"/>
  <c r="G6" i="3"/>
  <c r="H6" i="3"/>
  <c r="I6" i="3" s="1"/>
  <c r="G7" i="3"/>
  <c r="H7" i="3"/>
  <c r="I7" i="3" s="1"/>
  <c r="G16" i="4"/>
  <c r="H16" i="4"/>
  <c r="I16" i="4" s="1"/>
  <c r="G17" i="4"/>
  <c r="H17" i="4"/>
  <c r="I17" i="4" s="1"/>
  <c r="G18" i="4"/>
  <c r="H18" i="4"/>
  <c r="I18" i="4" s="1"/>
  <c r="G19" i="4"/>
  <c r="H19" i="4"/>
  <c r="I19" i="4" s="1"/>
  <c r="G20" i="4"/>
  <c r="H20" i="4"/>
  <c r="G21" i="4"/>
  <c r="H21" i="4"/>
  <c r="I21" i="4"/>
  <c r="G22" i="4"/>
  <c r="H22" i="4"/>
  <c r="I22" i="4" s="1"/>
  <c r="G24" i="4"/>
  <c r="H24" i="4"/>
  <c r="G25" i="4"/>
  <c r="H25" i="4"/>
  <c r="I25" i="4"/>
  <c r="G26" i="4"/>
  <c r="H26" i="4"/>
  <c r="I26" i="4" s="1"/>
  <c r="G27" i="4"/>
  <c r="H27" i="4"/>
  <c r="I27" i="4" s="1"/>
  <c r="G28" i="4"/>
  <c r="H28" i="4"/>
  <c r="I28" i="4" s="1"/>
  <c r="G29" i="4"/>
  <c r="H29" i="4"/>
  <c r="G31" i="4"/>
  <c r="H31" i="4"/>
  <c r="I31" i="4"/>
  <c r="G32" i="4"/>
  <c r="H32" i="4"/>
  <c r="I32" i="4" s="1"/>
  <c r="G7" i="4"/>
  <c r="H7" i="4"/>
  <c r="I7" i="4" s="1"/>
  <c r="G23" i="4"/>
  <c r="C30" i="4"/>
  <c r="G30" i="4" s="1"/>
  <c r="G8" i="4"/>
  <c r="H8" i="4"/>
  <c r="I8" i="4" s="1"/>
  <c r="G9" i="4"/>
  <c r="H9" i="4"/>
  <c r="I9" i="4" s="1"/>
  <c r="G11" i="4"/>
  <c r="H11" i="4"/>
  <c r="I11" i="4" s="1"/>
  <c r="G12" i="4"/>
  <c r="H12" i="4"/>
  <c r="I12" i="4" s="1"/>
  <c r="G13" i="4"/>
  <c r="H13" i="4"/>
  <c r="G14" i="4"/>
  <c r="H14" i="4"/>
  <c r="I14" i="4" s="1"/>
  <c r="G12" i="7"/>
  <c r="H12" i="7"/>
  <c r="I12" i="7" s="1"/>
  <c r="G7" i="7"/>
  <c r="H7" i="7"/>
  <c r="I7" i="7"/>
  <c r="G8" i="7"/>
  <c r="H8" i="7"/>
  <c r="I8" i="7"/>
  <c r="I6" i="8" l="1"/>
  <c r="I29" i="4"/>
  <c r="I38" i="1"/>
  <c r="I11" i="1"/>
  <c r="I7" i="1"/>
  <c r="H30" i="4"/>
  <c r="I30" i="4" s="1"/>
  <c r="H23" i="4"/>
  <c r="I23" i="4" s="1"/>
  <c r="I24" i="4"/>
  <c r="I20" i="4"/>
  <c r="I13" i="4"/>
  <c r="H9" i="8" l="1"/>
  <c r="G9" i="8"/>
  <c r="H8" i="8"/>
  <c r="G8" i="8"/>
  <c r="I8" i="8" s="1"/>
  <c r="H7" i="8"/>
  <c r="G7" i="8"/>
  <c r="I7" i="8" s="1"/>
  <c r="H5" i="8"/>
  <c r="G5" i="8"/>
  <c r="I5" i="8" s="1"/>
  <c r="H4" i="8"/>
  <c r="G4" i="8"/>
  <c r="I4" i="8" l="1"/>
  <c r="I9" i="8"/>
  <c r="I13" i="8" s="1"/>
  <c r="G15" i="4"/>
  <c r="H15" i="4"/>
  <c r="G10" i="4"/>
  <c r="H10" i="4"/>
  <c r="G6" i="4"/>
  <c r="H6" i="4"/>
  <c r="G6" i="7"/>
  <c r="H6" i="7"/>
  <c r="I6" i="7" s="1"/>
  <c r="G9" i="7"/>
  <c r="H9" i="7"/>
  <c r="G11" i="7"/>
  <c r="H11" i="7"/>
  <c r="I11" i="7" s="1"/>
  <c r="H10" i="7"/>
  <c r="G10" i="7"/>
  <c r="I10" i="7" s="1"/>
  <c r="H5" i="7"/>
  <c r="G5" i="7"/>
  <c r="I5" i="7" s="1"/>
  <c r="H4" i="7"/>
  <c r="G4" i="7"/>
  <c r="I4" i="7" s="1"/>
  <c r="I9" i="7" l="1"/>
  <c r="I15" i="7" s="1"/>
  <c r="I10" i="4"/>
  <c r="I15" i="4"/>
  <c r="I6" i="4"/>
  <c r="H18" i="3"/>
  <c r="G18" i="3"/>
  <c r="H17" i="3"/>
  <c r="G17" i="3"/>
  <c r="H16" i="3"/>
  <c r="G16" i="3"/>
  <c r="H15" i="3"/>
  <c r="G15" i="3"/>
  <c r="H5" i="4"/>
  <c r="G5" i="4"/>
  <c r="G14" i="3"/>
  <c r="H14" i="3"/>
  <c r="G5" i="3"/>
  <c r="H5" i="3"/>
  <c r="I14" i="3" l="1"/>
  <c r="I5" i="3"/>
  <c r="I5" i="4"/>
  <c r="I15" i="3"/>
  <c r="I16" i="3"/>
  <c r="I17" i="3"/>
  <c r="I18" i="3"/>
  <c r="H13" i="3"/>
  <c r="G13" i="3"/>
  <c r="H12" i="3"/>
  <c r="G12" i="3"/>
  <c r="H11" i="3"/>
  <c r="G11" i="3"/>
  <c r="H10" i="3"/>
  <c r="G10" i="3"/>
  <c r="H9" i="3"/>
  <c r="G9" i="3"/>
  <c r="H8" i="3"/>
  <c r="G8" i="3"/>
  <c r="H4" i="3"/>
  <c r="G4" i="3"/>
  <c r="I35" i="4" l="1"/>
  <c r="I4" i="3"/>
  <c r="I8" i="3"/>
  <c r="I9" i="3"/>
  <c r="I10" i="3"/>
  <c r="I11" i="3"/>
  <c r="I12" i="3"/>
  <c r="I13" i="3"/>
  <c r="G5" i="1"/>
  <c r="H5" i="1"/>
  <c r="G15" i="1"/>
  <c r="H15" i="1"/>
  <c r="G16" i="1"/>
  <c r="H16" i="1"/>
  <c r="G37" i="1"/>
  <c r="H37" i="1"/>
  <c r="H4" i="1"/>
  <c r="G4" i="1"/>
  <c r="I21" i="3" l="1"/>
  <c r="I5" i="1"/>
  <c r="I4" i="1"/>
  <c r="I37" i="1"/>
  <c r="I15" i="1"/>
  <c r="I16" i="1"/>
  <c r="I40" i="1" l="1"/>
</calcChain>
</file>

<file path=xl/sharedStrings.xml><?xml version="1.0" encoding="utf-8"?>
<sst xmlns="http://schemas.openxmlformats.org/spreadsheetml/2006/main" count="434" uniqueCount="172">
  <si>
    <t>db</t>
  </si>
  <si>
    <t>m</t>
  </si>
  <si>
    <t>1.</t>
  </si>
  <si>
    <t>2.</t>
  </si>
  <si>
    <t>3.</t>
  </si>
  <si>
    <t>4.</t>
  </si>
  <si>
    <t>5.</t>
  </si>
  <si>
    <t>6.</t>
  </si>
  <si>
    <t>7.</t>
  </si>
  <si>
    <t>8.</t>
  </si>
  <si>
    <t>9.</t>
  </si>
  <si>
    <t>10.</t>
  </si>
  <si>
    <t>klt</t>
  </si>
  <si>
    <t>11.</t>
  </si>
  <si>
    <t>12.</t>
  </si>
  <si>
    <t>13.</t>
  </si>
  <si>
    <t>14.</t>
  </si>
  <si>
    <t>15.</t>
  </si>
  <si>
    <t>16.</t>
  </si>
  <si>
    <t>17.</t>
  </si>
  <si>
    <t>18.</t>
  </si>
  <si>
    <t>19.</t>
  </si>
  <si>
    <t>20.</t>
  </si>
  <si>
    <t>Megvalósulási terv készítése</t>
  </si>
  <si>
    <t>dok</t>
  </si>
  <si>
    <t>FŰTÉS</t>
  </si>
  <si>
    <t>Horonyvésés helyreállítással, téglafalban 51-100 cm2 keresztmetszetig</t>
  </si>
  <si>
    <t>Fűtési és vízvezetékek szakaszos és hálózati nyomáspróbája - 200 mm k.átmérőig</t>
  </si>
  <si>
    <t>Ssz.</t>
  </si>
  <si>
    <t>Megnevezés</t>
  </si>
  <si>
    <t>Menny.</t>
  </si>
  <si>
    <t>M.e.</t>
  </si>
  <si>
    <t>Anyag e.</t>
  </si>
  <si>
    <t>Díj e.</t>
  </si>
  <si>
    <t>Anyag ö.</t>
  </si>
  <si>
    <t>Díj ö.</t>
  </si>
  <si>
    <t>A+D összesen</t>
  </si>
  <si>
    <t>Munka összesen</t>
  </si>
  <si>
    <t>GÁZ</t>
  </si>
  <si>
    <t>Varratnélküli normál falú fekete acélcsőből készült gázvezeték, hegesztett kötésekkel, szakaszos tömörségi próbával. Anyagminőség: MSZ EN 10255:2005 St.37.0 (MSZ 120-2:1982 A 37), szabadon szerelve, gázcsőbilinccsel 1"</t>
  </si>
  <si>
    <t>A padlástérben haladó füstázelvezetés T90 tűzállóságú tűzgátló szigeteléssel NA125</t>
  </si>
  <si>
    <t>Gáztervek jóváhagyása</t>
  </si>
  <si>
    <t>Kazánok beüzemelése</t>
  </si>
  <si>
    <t>ber</t>
  </si>
  <si>
    <t>Kazánok próbaüzeme</t>
  </si>
  <si>
    <t>Gázmű MEO a TIGÁZ jelenlétével</t>
  </si>
  <si>
    <t>Csatlakozás telken belüli, meglévő, mért kisnyomású gázvezetékre.</t>
  </si>
  <si>
    <t>Kéményseprő szakvélemény</t>
  </si>
  <si>
    <t>VÍZ-CSATORNA</t>
  </si>
  <si>
    <t>Gázvezeték rendszer kiépítését követően EPH mérés és jegyzőkönyv készítése</t>
  </si>
  <si>
    <t>Szakági terv engedélyeztetése a szakhatóságnál. (Víz; csatorna.)</t>
  </si>
  <si>
    <t>Csatlakozás telken belüli, meglévő, vízvezetékre.</t>
  </si>
  <si>
    <t>Csatlakozás telken belüli, meglévő, csatornahálózatra.</t>
  </si>
  <si>
    <t>Lefolyó vezetékek tömörségi próbája</t>
  </si>
  <si>
    <t>Fertőtlenítés, ÁNTSZ vízminta vizsgálat</t>
  </si>
  <si>
    <t>ÁRAZATLAN KÖLTSÉGVETÉS</t>
  </si>
  <si>
    <t>Kiviteli terv</t>
  </si>
  <si>
    <t>ÉPÜLETGÉPÉSZET</t>
  </si>
  <si>
    <t>VÍZELLÁTÁS - CSATORNÁZÁS</t>
  </si>
  <si>
    <t>GÁZELLÁTÁS</t>
  </si>
  <si>
    <t>KÖZPONTI FŰTÉS</t>
  </si>
  <si>
    <t>KÖZMŰ</t>
  </si>
  <si>
    <t>Munkaárok földkiemelése közmű nélküli területen,
gépi erővel, kiegészítő kézi munkával,
bármely konzisztenciájú, I-IV. oszt. talajban, dúcolás nélkül, 3,0 m² szelvényig</t>
  </si>
  <si>
    <t>m3</t>
  </si>
  <si>
    <t>Földvisszatöltés munkagödörbe vagy munkaárokba, tömörítés nélkül, réteges elterítéssel, I-IV. osztályú talajban, gépi erővel, az anyag súlypontja 10,0 m-en belül, a vezetéket (műtárgyat) környező 50 cm-en túli szelvényrészben</t>
  </si>
  <si>
    <t>300 mm átmérőjű műanyag csatorna akna elemek, aknafenék elemmel, fedlappal, 1.5 m mélységben</t>
  </si>
  <si>
    <t>Zuhanyzó és szerelvényei</t>
  </si>
  <si>
    <t>Fűtésszerelési munkák próbái, próbafűtés, körök beszabályozása</t>
  </si>
  <si>
    <t>Perfect Project Kft.</t>
  </si>
  <si>
    <t>Megjegyzés: az ajánlattevőnek a mennyiségeket ellenőriznie kell!</t>
  </si>
  <si>
    <t>A kiírás a tervekkel és a műszaki leírással együtt érvényes!</t>
  </si>
  <si>
    <t>KLIK IRODAHÁZ FELÚJÍTÁS</t>
  </si>
  <si>
    <t>Monor, Petőfi Sándor u. 34. HRSZ: 2594</t>
  </si>
  <si>
    <t>ELSZÍVÁS</t>
  </si>
  <si>
    <t>gáz faliszekrény EKB-10 nyomáscsökkentővel</t>
  </si>
  <si>
    <t>Egyoldalon tokos műanyag csatornacső beépítése földárokba,
gumigyűrűs kötéssel, csőidomokkal, 2,00 m hosszú csövekből, külső csőátmérő: 110 mm, M-WAVIN KG 110 PVC csatornacső, D = 110 mm, DN 110/2 m, CCCM211</t>
  </si>
  <si>
    <t>Egyoldalon tokos műanyag csatornacső beépítése földárokba,
gumigyűrűs kötéssel, csőidomokkal, 2,00 m hosszú csövekből, külső csőátmérő: 125 mm, M-WAVIN KG 125 PVC csatornacső, D = 125 mm, DN 125/2 m, CCCM211</t>
  </si>
  <si>
    <t>Egyoldalon tokos műanyag csatornacső beépítése földárokba,
gumigyűrűs kötéssel, csőidomokkal, 2,00 m hosszú csövekből, külső csőátmérő: 160 mm, M-WAVIN KG 160 PVC csatornacső, D = 160 mm, DN 160/2 m, CCCM211</t>
  </si>
  <si>
    <t>PP, PE, KPE nyomócső szerelése, földárokban,
hegesztett kötésekkel, idomokkal, csőátmérő: 16-50 mm között, PIPELIFE PE80 ivóvíz nyomócső 32x3,0 mm 12,5bar (C=1,25), 80VSDR11032EN200K</t>
  </si>
  <si>
    <t>NÁ 40 KG-PVC gáz védőcső függőleges szakaszon</t>
  </si>
  <si>
    <t>Falikút hidegvíz csatlakozással</t>
  </si>
  <si>
    <t>geberites (beépíthető tartályú) WC és szerelvényei</t>
  </si>
  <si>
    <t>Mosdó és szerelvényei (sarokszelep, szifon)</t>
  </si>
  <si>
    <t>Mosogató és szerelvényei (kombinált sarokszelep mosogítógéphez, szifon)</t>
  </si>
  <si>
    <t>PVC-KGEM lefolyóvezeték szerelése, tokos, gumigyűrűs kötésekkel, cső elhelyezése csőidomokkal, szakaszos tömörségi próbával, horonyba, padlócsatornába vagy épületen belül földárokba, DN 50, PIPELIFE PVC-U tömörfalú tokos csatornacső 50x3,2x1000 mm SN4, KGEM 50/1M-EN</t>
  </si>
  <si>
    <t>PVC-KGEM lefolyóvezeték szerelése, tokos, gumigyűrűs kötésekkel, cső elhelyezése csőidomokkal, szakaszos tömörségi próbával, horonyba, padlócsatornába vagy épületen belül földárokba, DN 40, PIPELIFE PVC-U tömörfalú tokos csatornacső 40x3,2x1000 mm SN4, KGEM 40/1M-EN</t>
  </si>
  <si>
    <t>PVC-KGEM lefolyóvezeték szerelése, tokos, gumigyűrűs kötésekkel, cső elhelyezése csőidomokkal, szakaszos tömörségi próbával, horonyba, padlócsatornába vagy épületen belül földárokba, DN 100, PIPELIFE PVC-U tömörfalú tokos csatornacső 110x3,2x1000 mm SN4, KGEM 110/1M-EN</t>
  </si>
  <si>
    <t>Honeywell FK06-1AA kombinált szűrő, nyomáscsökkentő, előtte és utána gömbcsappal leszakaszolva</t>
  </si>
  <si>
    <t>Hajdu Z80EK-1 80 l-es villanyboyler bűzzáras szifonnal, biztonsági szeleppel, elzárókkal</t>
  </si>
  <si>
    <t>HL 805 párakivezető gallér</t>
  </si>
  <si>
    <t>Padlóösszefolyó DN 50-es csatlakozásokkal</t>
  </si>
  <si>
    <t>21.</t>
  </si>
  <si>
    <t>22.</t>
  </si>
  <si>
    <t>23.</t>
  </si>
  <si>
    <t>24.</t>
  </si>
  <si>
    <t>25.</t>
  </si>
  <si>
    <t>26.</t>
  </si>
  <si>
    <t>27.</t>
  </si>
  <si>
    <t>28.</t>
  </si>
  <si>
    <t>Varratnélküli normál falú fekete acélcsőből készült gázvezeték, hegesztett kötésekkel, szakaszos tömörségi próbával. Anyagminőség: MSZ EN 10255:2005 St.37.0 (MSZ 120-2:1982 A 37), szabadon szerelve, gázcsőbilinccsel 1/2"</t>
  </si>
  <si>
    <t>Kétoldalon menetes szerelvény elhelyezése,
külső vagy belső menettel, illetve hollandival csatlakoztatva
DN 25
gömbcsap, víz- és gázfőcsap
Mofém FLEXUM Univerzális gömbcsap 1" bb. menettel, névleges méret 25 mm, sárgaréz, natúr, 16 bar</t>
  </si>
  <si>
    <t>Segédanyagok</t>
  </si>
  <si>
    <t>29.</t>
  </si>
  <si>
    <t>Fűtési, HMV, HHV vezetékek szigetelése
(ívek, idomok, szerelvények szigetelése és burkolás nélkül),
szintetikus gumi alapú kaucsuk
csőhéjjal
csupasz kivitelben,
ragasztással, öntapadó ragasztó szalag lezárással,
NÁ 108 mm csőátmérőig
Armacell Armaflex AC csőhéj, falvastagság: 9 mm, külső csőátmérő 25 mm, R: AC-9x22</t>
  </si>
  <si>
    <t>Háromjáratú zónaszelep fűtési kevertkörhöz, 230 V, 3 pontos szabályozás, 1"</t>
  </si>
  <si>
    <t>Dunaferr LUX-uNI 10E-300x400 lapradiátor termosztatikus szeleppel, kézi légtelenítővel, visszatérő szeleppel</t>
  </si>
  <si>
    <t>Dunaferr LUX-uNI 22DK-600x600 lapradiátor termosztatikus szeleppel, kézi légtelenítővel, visszatérő szeleppel</t>
  </si>
  <si>
    <t>Dunaferr LUX-uNI 22DK-600x700 lapradiátor termosztatikus szeleppel, kézi légtelenítővel, visszatérő szeleppel</t>
  </si>
  <si>
    <t>Dunaferr LUX-uNI 10E-600x800 lapradiátor termosztatikus szeleppel, kézi légtelenítővel, visszatérő szeleppel</t>
  </si>
  <si>
    <t>Dunaferr LUX-uNI 11b,BEK-600x400 lapradiátor termosztatikus szeleppel, kézi légtelenítővel, visszatérő szeleppel</t>
  </si>
  <si>
    <t>Dunaferr LUX-uNI 11b,BEK-600x900 lapradiátor termosztatikus szeleppel, kézi légtelenítővel, visszatérő szeleppel</t>
  </si>
  <si>
    <t>Dunaferr LUX-uNI 21EKE-600x900 lapradiátor termosztatikus szeleppel, kézi légtelenítővel, visszatérő szeleppel</t>
  </si>
  <si>
    <t>Dunaferr LUX-uNI 22DK-600x800 lapradiátor termosztatikus szeleppel, kézi légtelenítővel, visszatérő szeleppel</t>
  </si>
  <si>
    <t>Dunaferr LUX-uNI 22DK-600x900 lapradiátor termosztatikus szeleppel, kézi légtelenítővel, visszatérő szeleppel</t>
  </si>
  <si>
    <t>Dunaferr LUX-uNI 22DK-600x1100 lapradiátor termosztatikus szeleppel, kézi légtelenítővel, visszatérő szeleppel</t>
  </si>
  <si>
    <t>Dunaferr LUX-uNI 22DK-600x1200 lapradiátor termosztatikus szeleppel, kézi légtelenítővel, visszatérő szeleppel</t>
  </si>
  <si>
    <t>Dunaferr LUX-uNI 22DK-600x1300 lapradiátor termosztatikus szeleppel, kézi légtelenítővel, visszatérő szeleppel</t>
  </si>
  <si>
    <t>Dunaferr LUX-uNI 22DK-600x1400 lapradiátor termosztatikus szeleppel, kézi légtelenítővel, visszatérő szeleppel</t>
  </si>
  <si>
    <t>Dunaferr LUX-uNI 22DK-600x1800 lapradiátor termosztatikus szeleppel, kézi légtelenítővel, visszatérő szeleppel</t>
  </si>
  <si>
    <t>30.</t>
  </si>
  <si>
    <t>Radiátoros osztó-gyűjtő 6 db leágazással, szerelvényekkel</t>
  </si>
  <si>
    <t>Kazánköri osztó-gyűjtő légtelenítővel, ürítővel, elzárókkal, hőszigeteléssel</t>
  </si>
  <si>
    <t>31.</t>
  </si>
  <si>
    <t>Dunaterm Koralux KRM 1830x600 törölközőszárító radiátor, kézi légtelenítővel, visszatérő szeleppel, gömbcsappal</t>
  </si>
  <si>
    <t>32.</t>
  </si>
  <si>
    <t>33.</t>
  </si>
  <si>
    <t>34.</t>
  </si>
  <si>
    <t>35.</t>
  </si>
  <si>
    <t>Wilo Stratos 25/1-6, elektronikusan szabályzott, nagyhatásfokú keringető szivattyú hőszigetelő burkolattal</t>
  </si>
  <si>
    <t>G 1" iszapgyűjtő CS 25-1" mágnessel</t>
  </si>
  <si>
    <t>Mikrobuborék leválasztó 1"-os csatlakozással</t>
  </si>
  <si>
    <t>Vents 125 MA ventilátorok visszacsapó szeleppel</t>
  </si>
  <si>
    <t>Cata F-2050 konyhai páraelszívó</t>
  </si>
  <si>
    <t>Levegőbevezető rács belső ajtóra felhelyezve</t>
  </si>
  <si>
    <t>Air Tonic AT-A-G35 ablakkeretbe helyezve, külső esővédő ráccsal</t>
  </si>
  <si>
    <t>Variform VF-06 DN 125 mm T-idom</t>
  </si>
  <si>
    <t>SPIKO DN 125 mm spirálkorcolt lemezcsövek</t>
  </si>
  <si>
    <t>Padlástérben vezetett 125 mm átmérőjű csövekre 18 mm csőhéj hőszigetelés, min. 0.04 W/mK</t>
  </si>
  <si>
    <t>HŰTÉS</t>
  </si>
  <si>
    <t>Daikin CTXS15K beltéri SPLIT klíma egység</t>
  </si>
  <si>
    <t>Daikin FTXG20LW Emura beltéri SPLIT klíma egység a szerverterembe</t>
  </si>
  <si>
    <t>Daikin 2MXS40H CTXS15K beltérikhez kültéri egység falra szerelhető konzollal, szerelvényekkel, tartozékokkal</t>
  </si>
  <si>
    <t>Daikin RXG20L szerverterem kültéri egysége falra szerelhető konzollal , szerelvényekkel, tartozékokkal</t>
  </si>
  <si>
    <t>DN 40 KPE-cső lefolyóvezeték vasalt aljzat alatti kavicsrétegben szakaszos tömörségi próbával, hegesztéses kötésmóddal, csőidomokkal</t>
  </si>
  <si>
    <t>DN 50 KPE-cső lefolyóvezeték vasalt aljzat alatti kavicsrétegben szakaszos tömörségi próbával, hegesztéses kötésmóddal, csőidomokkal</t>
  </si>
  <si>
    <t>DN 110 KPE-cső lefolyóvezeték vasalt aljzat alatti kavicsrétegben szakaszos tömörségi próbával, hegesztéses kötésmóddal, csőidomokkal</t>
  </si>
  <si>
    <t>DN 125 KPE-cső lefolyóvezeték vasalt aljzat alatti kavicsrétegben szakaszos tömörségi próbával, hegesztéses kötésmóddal, csőidomokkal</t>
  </si>
  <si>
    <t>Copper HH 28 félkemény rézcső szálban, idomokkal</t>
  </si>
  <si>
    <t>Wavin Future K1 16x2.0 ötrétegű csövek tekercsben, idomokkal, présidomos kötésekkel</t>
  </si>
  <si>
    <t>Wavin Future K1 20x2.25 ötrétegű csövek tekercsben, idomokkal, présidomos kötésekkel</t>
  </si>
  <si>
    <t>Wavin Future K1 25x2.5 ötrétegű csövek tekercsben, idomokkal, présidomos kötésekkel</t>
  </si>
  <si>
    <t>Wavin Future K1 32x3.0 ötrétegű csövek tekercsben, idomokkal, présidomos kötésekkel</t>
  </si>
  <si>
    <t>Kétoldalon menetes szerelvény elhelyezése, külső vagy belső menettel, illetve hollandival csatlakoztatva DN 25 gömbcsap, Mofém AHA Univerzális gömbcsap 1" bb. menettel, névleges méret 25 mm, sárgaréz, natúr, 16 bar</t>
  </si>
  <si>
    <t>Egyoldalon menetes szerelvény elhelyezése, külső vagy belső menettel, illetve hollandival csatlakoztatva DN 25 gömbcsap Mofém kazántöltőcsap 1" névleges méret 25 mm, sárgaréz, natúr, 16 bar</t>
  </si>
  <si>
    <t>Flexcon CE TOP 50 50 l-es zárt tágulási tartály és szerelvényei</t>
  </si>
  <si>
    <t>BONTÁS</t>
  </si>
  <si>
    <t>Épületen belüli acél gázcső 2"-ig</t>
  </si>
  <si>
    <t>Pincei csatorna alapvezeték DN 160-ig</t>
  </si>
  <si>
    <t>Vízvezeték szabadon és falban 2"-ig</t>
  </si>
  <si>
    <t>Mosdó szerelvényekkel, kompl.</t>
  </si>
  <si>
    <t>WC berend. Komplett</t>
  </si>
  <si>
    <t>Zuhany berend. Kompl.</t>
  </si>
  <si>
    <t>Nagykonyhai mosogató kompl.</t>
  </si>
  <si>
    <t>Gépész bontás összesen:</t>
  </si>
  <si>
    <t>BONTÁSI MUNKÁK</t>
  </si>
  <si>
    <t>BOSCH Condens 2500 WBC 24-1 DE 23 kondenzációs fűtő falikazán</t>
  </si>
  <si>
    <t>Gyári égéstermék elvezető rendszer, 80/125 mm jelű kéményszett, összesen 7.0 m 80/125 L hosszelemmel, 80/125 csatlakozó T-idom mérőnyílással</t>
  </si>
  <si>
    <t>Kétoldalon menetes szerelvény elhelyezése,
külső vagy belső menettel, illetve hollandival csatlakoztatva
DN 20
gömbcsap, víz- és gázfőcsap
Mofém FLEXUM Univerzális gömbcsap bb. menettel, névleges méret 20 mm, sárgaréz, natúr, 16 bar</t>
  </si>
  <si>
    <t>BOSCH Condens 2500 WBC 24-1 DE 23 kondenzációs fűtő falikazán gázoldali bekötése</t>
  </si>
  <si>
    <t>Falikazán felszerelése, fűtésoldali bekötése
Fűtésszabályozószett
- 1 közvetlen fűtési körhöz
- 2 kevert körhöz
• Külső hőmérséklet érzékelő (AF/100)
• Előremenő hőmérséklet-érzékelő
• Előremenő hőmérséklet korlátozó
• Áramlásérzékelő készlet</t>
  </si>
  <si>
    <t>Beépített időjáráskövető szablyozó, FR 10 helyiségtermosztát</t>
  </si>
  <si>
    <t>DN 25 mm hidraulikai leválasztó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</si>
</sst>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i/>
      <sz val="11"/>
      <name val="Arial CE"/>
      <family val="2"/>
      <charset val="238"/>
    </font>
    <font>
      <b/>
      <sz val="11"/>
      <color theme="1"/>
      <name val="Calibri"/>
      <family val="2"/>
      <charset val="238"/>
      <scheme val="minor"/>
    </font>
    <font>
      <sz val="10"/>
      <name val="Arial CE"/>
      <charset val="238"/>
    </font>
    <font>
      <b/>
      <sz val="14"/>
      <name val="Arial CE"/>
      <family val="2"/>
      <charset val="238"/>
    </font>
    <font>
      <sz val="14"/>
      <name val="Arial CE"/>
      <family val="2"/>
      <charset val="238"/>
    </font>
    <font>
      <b/>
      <sz val="16"/>
      <name val="Arial CE"/>
      <family val="2"/>
      <charset val="238"/>
    </font>
    <font>
      <sz val="12"/>
      <name val="Arial CE"/>
      <family val="2"/>
      <charset val="238"/>
    </font>
    <font>
      <b/>
      <i/>
      <sz val="16"/>
      <name val="Arial CE"/>
      <family val="2"/>
      <charset val="238"/>
    </font>
    <font>
      <i/>
      <sz val="14"/>
      <name val="Arial CE"/>
      <family val="2"/>
      <charset val="238"/>
    </font>
    <font>
      <b/>
      <sz val="12"/>
      <name val="Arial CE"/>
      <charset val="238"/>
    </font>
    <font>
      <sz val="11"/>
      <name val="Calibri"/>
      <family val="2"/>
      <charset val="238"/>
      <scheme val="minor"/>
    </font>
    <font>
      <i/>
      <sz val="14"/>
      <name val="Arial CE"/>
      <charset val="238"/>
    </font>
    <font>
      <b/>
      <sz val="12"/>
      <color theme="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3" fillId="0" borderId="0"/>
  </cellStyleXfs>
  <cellXfs count="33">
    <xf numFmtId="0" fontId="0" fillId="0" borderId="0" xfId="0"/>
    <xf numFmtId="0" fontId="1" fillId="0" borderId="0" xfId="0" applyFont="1" applyFill="1" applyBorder="1" applyAlignment="1">
      <alignment wrapText="1"/>
    </xf>
    <xf numFmtId="0" fontId="0" fillId="2" borderId="0" xfId="0" applyFill="1"/>
    <xf numFmtId="0" fontId="0" fillId="2" borderId="0" xfId="0" applyFill="1" applyAlignment="1">
      <alignment horizontal="center"/>
    </xf>
    <xf numFmtId="0" fontId="2" fillId="2" borderId="0" xfId="0" applyFont="1" applyFill="1" applyAlignment="1">
      <alignment wrapText="1"/>
    </xf>
    <xf numFmtId="0" fontId="2" fillId="2" borderId="0" xfId="0" applyFont="1" applyFill="1"/>
    <xf numFmtId="0" fontId="4" fillId="0" borderId="0" xfId="1" applyFont="1"/>
    <xf numFmtId="0" fontId="5" fillId="0" borderId="0" xfId="1" applyFont="1" applyAlignment="1"/>
    <xf numFmtId="0" fontId="6" fillId="0" borderId="0" xfId="1" applyFont="1" applyAlignment="1">
      <alignment horizontal="center"/>
    </xf>
    <xf numFmtId="0" fontId="5" fillId="0" borderId="0" xfId="1" applyFont="1" applyAlignment="1">
      <alignment horizontal="center"/>
    </xf>
    <xf numFmtId="0" fontId="4" fillId="0" borderId="0" xfId="1" applyFont="1" applyAlignment="1">
      <alignment horizontal="center"/>
    </xf>
    <xf numFmtId="0" fontId="5" fillId="0" borderId="0" xfId="1" applyFont="1"/>
    <xf numFmtId="0" fontId="5" fillId="0" borderId="0" xfId="0" applyFont="1" applyAlignment="1">
      <alignment horizontal="center"/>
    </xf>
    <xf numFmtId="0" fontId="7" fillId="0" borderId="0" xfId="1" applyFont="1"/>
    <xf numFmtId="0" fontId="6" fillId="0" borderId="0" xfId="1" applyFont="1" applyBorder="1" applyAlignment="1">
      <alignment horizontal="center"/>
    </xf>
    <xf numFmtId="0" fontId="7" fillId="0" borderId="0" xfId="0" applyFont="1"/>
    <xf numFmtId="0" fontId="9" fillId="0" borderId="0" xfId="1" applyFont="1" applyAlignment="1">
      <alignment horizontal="center"/>
    </xf>
    <xf numFmtId="0" fontId="7" fillId="0" borderId="0" xfId="1" applyFont="1" applyAlignment="1">
      <alignment horizontal="center"/>
    </xf>
    <xf numFmtId="0" fontId="9" fillId="0" borderId="0" xfId="0" applyFont="1" applyAlignment="1">
      <alignment horizontal="center"/>
    </xf>
    <xf numFmtId="0" fontId="5" fillId="0" borderId="0" xfId="1" applyFont="1" applyAlignment="1">
      <alignment horizontal="left"/>
    </xf>
    <xf numFmtId="0" fontId="7" fillId="0" borderId="0" xfId="1" applyFont="1" applyAlignment="1"/>
    <xf numFmtId="0" fontId="10" fillId="0" borderId="0" xfId="0" applyFont="1" applyAlignment="1">
      <alignment horizontal="center"/>
    </xf>
    <xf numFmtId="0" fontId="12" fillId="0" borderId="0" xfId="0" applyFont="1" applyAlignment="1">
      <alignment horizontal="center"/>
    </xf>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11" fillId="0" borderId="1" xfId="0" applyFont="1" applyBorder="1" applyAlignment="1">
      <alignment vertical="top" wrapText="1"/>
    </xf>
    <xf numFmtId="1" fontId="11" fillId="0" borderId="1" xfId="0" applyNumberFormat="1" applyFont="1" applyBorder="1"/>
    <xf numFmtId="1" fontId="11" fillId="0" borderId="1" xfId="0" applyNumberFormat="1" applyFont="1" applyBorder="1" applyAlignment="1">
      <alignment wrapText="1"/>
    </xf>
    <xf numFmtId="1" fontId="0" fillId="0" borderId="1" xfId="0" applyNumberFormat="1" applyBorder="1"/>
    <xf numFmtId="0" fontId="0" fillId="0" borderId="0" xfId="0" applyAlignment="1">
      <alignment horizontal="center"/>
    </xf>
    <xf numFmtId="0" fontId="13" fillId="0" borderId="0" xfId="0" applyFont="1"/>
    <xf numFmtId="14" fontId="8" fillId="0" borderId="0" xfId="1" applyNumberFormat="1" applyFont="1" applyAlignment="1">
      <alignment horizontal="center"/>
    </xf>
  </cellXfs>
  <cellStyles count="2">
    <cellStyle name="Normál" xfId="0" builtinId="0"/>
    <cellStyle name="Normál_kulleg"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1"/>
  <sheetViews>
    <sheetView tabSelected="1" view="pageBreakPreview" topLeftCell="A10" zoomScale="70" zoomScaleNormal="100" zoomScaleSheetLayoutView="70" workbookViewId="0">
      <selection activeCell="E25" sqref="E25"/>
    </sheetView>
  </sheetViews>
  <sheetFormatPr defaultRowHeight="15" x14ac:dyDescent="0.25"/>
  <cols>
    <col min="2" max="2" width="64.140625" customWidth="1"/>
    <col min="3" max="5" width="17.5703125" customWidth="1"/>
  </cols>
  <sheetData>
    <row r="1" spans="2:4" ht="18" x14ac:dyDescent="0.25">
      <c r="B1" s="6"/>
      <c r="C1" s="7"/>
      <c r="D1" s="7"/>
    </row>
    <row r="2" spans="2:4" ht="18" x14ac:dyDescent="0.25">
      <c r="B2" s="6"/>
      <c r="C2" s="7"/>
      <c r="D2" s="7"/>
    </row>
    <row r="3" spans="2:4" ht="20.25" x14ac:dyDescent="0.3">
      <c r="B3" s="8" t="s">
        <v>55</v>
      </c>
      <c r="D3" s="7"/>
    </row>
    <row r="4" spans="2:4" ht="18" x14ac:dyDescent="0.25">
      <c r="D4" s="7"/>
    </row>
    <row r="5" spans="2:4" ht="18" x14ac:dyDescent="0.25">
      <c r="D5" s="10"/>
    </row>
    <row r="6" spans="2:4" ht="18" x14ac:dyDescent="0.25">
      <c r="B6" s="12" t="s">
        <v>71</v>
      </c>
      <c r="D6" s="9"/>
    </row>
    <row r="7" spans="2:4" ht="18" x14ac:dyDescent="0.25">
      <c r="B7" s="12" t="s">
        <v>72</v>
      </c>
      <c r="D7" s="9"/>
    </row>
    <row r="8" spans="2:4" ht="18" x14ac:dyDescent="0.25">
      <c r="B8" s="12"/>
      <c r="D8" s="9"/>
    </row>
    <row r="9" spans="2:4" ht="18" x14ac:dyDescent="0.25">
      <c r="B9" s="21" t="s">
        <v>68</v>
      </c>
      <c r="D9" s="9"/>
    </row>
    <row r="10" spans="2:4" ht="18" x14ac:dyDescent="0.25">
      <c r="B10" s="9"/>
      <c r="D10" s="9"/>
    </row>
    <row r="11" spans="2:4" ht="18" x14ac:dyDescent="0.25">
      <c r="B11" s="9"/>
      <c r="D11" s="9"/>
    </row>
    <row r="12" spans="2:4" ht="18" x14ac:dyDescent="0.25">
      <c r="B12" s="9"/>
      <c r="D12" s="9"/>
    </row>
    <row r="13" spans="2:4" ht="18" x14ac:dyDescent="0.25">
      <c r="B13" s="10"/>
      <c r="D13" s="9"/>
    </row>
    <row r="14" spans="2:4" ht="18" x14ac:dyDescent="0.25">
      <c r="B14" s="10" t="s">
        <v>56</v>
      </c>
      <c r="D14" s="9"/>
    </row>
    <row r="15" spans="2:4" ht="18" x14ac:dyDescent="0.25">
      <c r="B15" s="9"/>
      <c r="D15" s="9"/>
    </row>
    <row r="16" spans="2:4" ht="20.25" x14ac:dyDescent="0.3">
      <c r="B16" s="32">
        <v>43069</v>
      </c>
      <c r="D16" s="9"/>
    </row>
    <row r="17" spans="2:4" ht="18" x14ac:dyDescent="0.25">
      <c r="B17" s="13"/>
      <c r="D17" s="9"/>
    </row>
    <row r="18" spans="2:4" ht="20.25" x14ac:dyDescent="0.3">
      <c r="B18" s="14" t="s">
        <v>57</v>
      </c>
      <c r="D18" s="9"/>
    </row>
    <row r="19" spans="2:4" ht="18" x14ac:dyDescent="0.25">
      <c r="B19" s="15"/>
      <c r="D19" s="9"/>
    </row>
    <row r="20" spans="2:4" ht="18" x14ac:dyDescent="0.25">
      <c r="B20" s="15"/>
      <c r="D20" s="9"/>
    </row>
    <row r="21" spans="2:4" ht="18.75" x14ac:dyDescent="0.3">
      <c r="B21" s="22" t="s">
        <v>164</v>
      </c>
      <c r="D21" s="9"/>
    </row>
    <row r="22" spans="2:4" ht="18" x14ac:dyDescent="0.25">
      <c r="B22" s="15"/>
      <c r="D22" s="9"/>
    </row>
    <row r="23" spans="2:4" ht="18.75" x14ac:dyDescent="0.3">
      <c r="B23" s="16" t="s">
        <v>61</v>
      </c>
      <c r="D23" s="9"/>
    </row>
    <row r="24" spans="2:4" ht="15.75" x14ac:dyDescent="0.25">
      <c r="D24" s="13"/>
    </row>
    <row r="25" spans="2:4" ht="18.75" x14ac:dyDescent="0.3">
      <c r="B25" s="16" t="s">
        <v>58</v>
      </c>
      <c r="D25" s="13"/>
    </row>
    <row r="26" spans="2:4" ht="15.75" x14ac:dyDescent="0.25">
      <c r="D26" s="17"/>
    </row>
    <row r="27" spans="2:4" ht="18.75" x14ac:dyDescent="0.3">
      <c r="B27" s="16" t="s">
        <v>59</v>
      </c>
      <c r="D27" s="17"/>
    </row>
    <row r="28" spans="2:4" ht="15.75" x14ac:dyDescent="0.25">
      <c r="D28" s="17"/>
    </row>
    <row r="29" spans="2:4" ht="18.75" x14ac:dyDescent="0.3">
      <c r="B29" s="18" t="s">
        <v>60</v>
      </c>
      <c r="D29" s="17"/>
    </row>
    <row r="30" spans="2:4" ht="15.75" x14ac:dyDescent="0.25">
      <c r="D30" s="17"/>
    </row>
    <row r="31" spans="2:4" ht="18.75" x14ac:dyDescent="0.3">
      <c r="B31" s="18" t="s">
        <v>73</v>
      </c>
      <c r="D31" s="9"/>
    </row>
    <row r="32" spans="2:4" ht="18" x14ac:dyDescent="0.25">
      <c r="C32" s="19"/>
      <c r="D32" s="9"/>
    </row>
    <row r="33" spans="2:4" ht="18.75" x14ac:dyDescent="0.3">
      <c r="B33" s="22" t="s">
        <v>138</v>
      </c>
      <c r="C33" s="11"/>
      <c r="D33" s="9"/>
    </row>
    <row r="34" spans="2:4" ht="18" x14ac:dyDescent="0.25">
      <c r="B34" s="11"/>
      <c r="C34" s="11"/>
      <c r="D34" s="9"/>
    </row>
    <row r="35" spans="2:4" ht="18" x14ac:dyDescent="0.25">
      <c r="B35" s="11"/>
      <c r="C35" s="11"/>
      <c r="D35" s="9"/>
    </row>
    <row r="36" spans="2:4" ht="18" x14ac:dyDescent="0.25">
      <c r="B36" s="11"/>
      <c r="C36" s="11"/>
      <c r="D36" s="7"/>
    </row>
    <row r="37" spans="2:4" ht="18" x14ac:dyDescent="0.25">
      <c r="B37" s="11"/>
      <c r="C37" s="11"/>
      <c r="D37" s="7"/>
    </row>
    <row r="38" spans="2:4" ht="15.75" x14ac:dyDescent="0.25">
      <c r="B38" s="13"/>
      <c r="D38" s="20"/>
    </row>
    <row r="39" spans="2:4" ht="15.75" x14ac:dyDescent="0.25">
      <c r="B39" s="13"/>
      <c r="C39" s="15"/>
      <c r="D39" s="20"/>
    </row>
    <row r="40" spans="2:4" ht="15.75" x14ac:dyDescent="0.25">
      <c r="B40" s="13"/>
      <c r="C40" s="15"/>
      <c r="D40" s="20"/>
    </row>
    <row r="41" spans="2:4" ht="15.75" x14ac:dyDescent="0.25">
      <c r="B41" s="13"/>
      <c r="C41" s="15"/>
      <c r="D41" s="20"/>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H17" sqref="H17"/>
    </sheetView>
  </sheetViews>
  <sheetFormatPr defaultRowHeight="15" x14ac:dyDescent="0.25"/>
  <cols>
    <col min="1" max="1" width="3.7109375" style="30" customWidth="1"/>
    <col min="2" max="2" width="34.7109375" customWidth="1"/>
    <col min="3" max="3" width="4.7109375" customWidth="1"/>
    <col min="4" max="4" width="4.140625" customWidth="1"/>
    <col min="5" max="8" width="10.28515625" customWidth="1"/>
    <col min="9" max="9" width="11.5703125" customWidth="1"/>
  </cols>
  <sheetData>
    <row r="1" spans="1:9" ht="15.75" x14ac:dyDescent="0.25">
      <c r="B1" s="31" t="s">
        <v>155</v>
      </c>
    </row>
    <row r="3" spans="1:9" x14ac:dyDescent="0.25">
      <c r="A3" s="3" t="s">
        <v>28</v>
      </c>
      <c r="B3" s="3" t="s">
        <v>29</v>
      </c>
      <c r="C3" s="3" t="s">
        <v>30</v>
      </c>
      <c r="D3" s="3" t="s">
        <v>31</v>
      </c>
      <c r="E3" s="3" t="s">
        <v>32</v>
      </c>
      <c r="F3" s="3" t="s">
        <v>33</v>
      </c>
      <c r="G3" s="3" t="s">
        <v>34</v>
      </c>
      <c r="H3" s="3" t="s">
        <v>35</v>
      </c>
      <c r="I3" s="3" t="s">
        <v>36</v>
      </c>
    </row>
    <row r="4" spans="1:9" x14ac:dyDescent="0.25">
      <c r="A4" s="30">
        <v>1</v>
      </c>
      <c r="B4" t="s">
        <v>157</v>
      </c>
      <c r="C4">
        <v>34</v>
      </c>
      <c r="D4" t="s">
        <v>1</v>
      </c>
      <c r="G4">
        <f>C4*E4</f>
        <v>0</v>
      </c>
      <c r="H4">
        <f>C4*F4</f>
        <v>0</v>
      </c>
      <c r="I4">
        <f>G4+H4</f>
        <v>0</v>
      </c>
    </row>
    <row r="5" spans="1:9" x14ac:dyDescent="0.25">
      <c r="A5" s="30">
        <v>2</v>
      </c>
      <c r="B5" t="s">
        <v>158</v>
      </c>
      <c r="C5">
        <v>48</v>
      </c>
      <c r="D5" t="s">
        <v>1</v>
      </c>
      <c r="G5">
        <f t="shared" ref="G5:G10" si="0">C5*E5</f>
        <v>0</v>
      </c>
      <c r="H5">
        <f t="shared" ref="H5:H10" si="1">C5*F5</f>
        <v>0</v>
      </c>
      <c r="I5">
        <f t="shared" ref="I5:I10" si="2">G5+H5</f>
        <v>0</v>
      </c>
    </row>
    <row r="6" spans="1:9" x14ac:dyDescent="0.25">
      <c r="A6" s="30">
        <v>3</v>
      </c>
      <c r="B6" t="s">
        <v>156</v>
      </c>
      <c r="C6">
        <v>146</v>
      </c>
      <c r="D6" t="s">
        <v>1</v>
      </c>
      <c r="G6">
        <f t="shared" si="0"/>
        <v>0</v>
      </c>
      <c r="H6">
        <f t="shared" si="1"/>
        <v>0</v>
      </c>
      <c r="I6">
        <f t="shared" si="2"/>
        <v>0</v>
      </c>
    </row>
    <row r="7" spans="1:9" x14ac:dyDescent="0.25">
      <c r="A7" s="30">
        <v>4</v>
      </c>
      <c r="B7" t="s">
        <v>159</v>
      </c>
      <c r="C7">
        <v>3</v>
      </c>
      <c r="D7" t="s">
        <v>0</v>
      </c>
      <c r="G7">
        <f t="shared" si="0"/>
        <v>0</v>
      </c>
      <c r="H7">
        <f t="shared" si="1"/>
        <v>0</v>
      </c>
      <c r="I7">
        <f t="shared" si="2"/>
        <v>0</v>
      </c>
    </row>
    <row r="8" spans="1:9" x14ac:dyDescent="0.25">
      <c r="A8" s="30">
        <v>5</v>
      </c>
      <c r="B8" t="s">
        <v>160</v>
      </c>
      <c r="C8">
        <v>5</v>
      </c>
      <c r="D8" t="s">
        <v>0</v>
      </c>
      <c r="G8">
        <f t="shared" si="0"/>
        <v>0</v>
      </c>
      <c r="H8">
        <f t="shared" si="1"/>
        <v>0</v>
      </c>
      <c r="I8">
        <f t="shared" si="2"/>
        <v>0</v>
      </c>
    </row>
    <row r="9" spans="1:9" x14ac:dyDescent="0.25">
      <c r="A9" s="30">
        <v>6</v>
      </c>
      <c r="B9" t="s">
        <v>161</v>
      </c>
      <c r="C9">
        <v>1</v>
      </c>
      <c r="D9" t="s">
        <v>0</v>
      </c>
      <c r="G9">
        <f t="shared" si="0"/>
        <v>0</v>
      </c>
      <c r="H9">
        <f t="shared" si="1"/>
        <v>0</v>
      </c>
      <c r="I9">
        <f t="shared" si="2"/>
        <v>0</v>
      </c>
    </row>
    <row r="10" spans="1:9" x14ac:dyDescent="0.25">
      <c r="A10" s="30">
        <v>7</v>
      </c>
      <c r="B10" t="s">
        <v>162</v>
      </c>
      <c r="C10">
        <v>3</v>
      </c>
      <c r="D10" t="s">
        <v>0</v>
      </c>
      <c r="G10">
        <f t="shared" si="0"/>
        <v>0</v>
      </c>
      <c r="H10">
        <f t="shared" si="1"/>
        <v>0</v>
      </c>
      <c r="I10">
        <f t="shared" si="2"/>
        <v>0</v>
      </c>
    </row>
    <row r="12" spans="1:9" x14ac:dyDescent="0.25">
      <c r="A12" s="3"/>
      <c r="B12" s="5" t="s">
        <v>163</v>
      </c>
      <c r="C12" s="2"/>
      <c r="D12" s="2"/>
      <c r="E12" s="2"/>
      <c r="F12" s="2"/>
      <c r="G12" s="2">
        <f>SUM(G4:G11)</f>
        <v>0</v>
      </c>
      <c r="H12" s="2">
        <f>SUM(H4:H11)</f>
        <v>0</v>
      </c>
      <c r="I12" s="2">
        <f>SUM(I4:I11)</f>
        <v>0</v>
      </c>
    </row>
  </sheetData>
  <printOptions gridLines="1"/>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topLeftCell="A7" zoomScaleNormal="100" zoomScaleSheetLayoutView="100" workbookViewId="0">
      <selection activeCell="L5" sqref="L5"/>
    </sheetView>
  </sheetViews>
  <sheetFormatPr defaultRowHeight="15" x14ac:dyDescent="0.25"/>
  <cols>
    <col min="1" max="1" width="4.42578125" customWidth="1"/>
    <col min="2" max="2" width="60.7109375" customWidth="1"/>
    <col min="3" max="3" width="5.5703125" customWidth="1"/>
    <col min="4" max="4" width="5" customWidth="1"/>
    <col min="9" max="9" width="12.7109375" customWidth="1"/>
  </cols>
  <sheetData>
    <row r="1" spans="1:9" x14ac:dyDescent="0.25">
      <c r="B1" s="1" t="s">
        <v>61</v>
      </c>
      <c r="C1" t="s">
        <v>69</v>
      </c>
    </row>
    <row r="2" spans="1:9" x14ac:dyDescent="0.25">
      <c r="B2" s="1"/>
      <c r="D2" t="s">
        <v>70</v>
      </c>
    </row>
    <row r="3" spans="1:9" x14ac:dyDescent="0.25">
      <c r="A3" s="2" t="s">
        <v>28</v>
      </c>
      <c r="B3" s="2" t="s">
        <v>29</v>
      </c>
      <c r="C3" s="2" t="s">
        <v>30</v>
      </c>
      <c r="D3" s="2" t="s">
        <v>31</v>
      </c>
      <c r="E3" s="3" t="s">
        <v>32</v>
      </c>
      <c r="F3" s="3" t="s">
        <v>33</v>
      </c>
      <c r="G3" s="3" t="s">
        <v>34</v>
      </c>
      <c r="H3" s="3" t="s">
        <v>35</v>
      </c>
      <c r="I3" s="3" t="s">
        <v>36</v>
      </c>
    </row>
    <row r="4" spans="1:9" ht="60" x14ac:dyDescent="0.25">
      <c r="A4" s="23" t="s">
        <v>2</v>
      </c>
      <c r="B4" s="24" t="s">
        <v>62</v>
      </c>
      <c r="C4" s="23">
        <v>200</v>
      </c>
      <c r="D4" s="23" t="s">
        <v>63</v>
      </c>
      <c r="E4" s="23"/>
      <c r="F4" s="23"/>
      <c r="G4" s="23">
        <f>C4*E4</f>
        <v>0</v>
      </c>
      <c r="H4" s="23">
        <f>C4*F4</f>
        <v>0</v>
      </c>
      <c r="I4" s="23">
        <f>G4+H4</f>
        <v>0</v>
      </c>
    </row>
    <row r="5" spans="1:9" ht="60" x14ac:dyDescent="0.25">
      <c r="A5" s="23" t="s">
        <v>3</v>
      </c>
      <c r="B5" s="24" t="s">
        <v>64</v>
      </c>
      <c r="C5" s="23">
        <v>200</v>
      </c>
      <c r="D5" s="23" t="s">
        <v>63</v>
      </c>
      <c r="E5" s="23"/>
      <c r="F5" s="23"/>
      <c r="G5" s="23">
        <f>C5*E5</f>
        <v>0</v>
      </c>
      <c r="H5" s="23">
        <f>C5*F5</f>
        <v>0</v>
      </c>
      <c r="I5" s="23">
        <f>G5+H5</f>
        <v>0</v>
      </c>
    </row>
    <row r="6" spans="1:9" ht="60" x14ac:dyDescent="0.25">
      <c r="A6" s="23" t="s">
        <v>4</v>
      </c>
      <c r="B6" s="24" t="s">
        <v>75</v>
      </c>
      <c r="C6" s="23">
        <v>75</v>
      </c>
      <c r="D6" s="23" t="s">
        <v>1</v>
      </c>
      <c r="E6" s="23"/>
      <c r="F6" s="23"/>
      <c r="G6" s="23">
        <f t="shared" ref="G6:G9" si="0">C6*E6</f>
        <v>0</v>
      </c>
      <c r="H6" s="23">
        <f t="shared" ref="H6:H9" si="1">C6*F6</f>
        <v>0</v>
      </c>
      <c r="I6" s="23">
        <f t="shared" ref="I6:I9" si="2">G6+H6</f>
        <v>0</v>
      </c>
    </row>
    <row r="7" spans="1:9" ht="60" x14ac:dyDescent="0.25">
      <c r="A7" s="23" t="s">
        <v>5</v>
      </c>
      <c r="B7" s="24" t="s">
        <v>76</v>
      </c>
      <c r="C7" s="23">
        <v>60</v>
      </c>
      <c r="D7" s="23" t="s">
        <v>1</v>
      </c>
      <c r="E7" s="23"/>
      <c r="F7" s="23"/>
      <c r="G7" s="23">
        <f t="shared" ref="G7:G8" si="3">C7*E7</f>
        <v>0</v>
      </c>
      <c r="H7" s="23">
        <f t="shared" ref="H7:H8" si="4">C7*F7</f>
        <v>0</v>
      </c>
      <c r="I7" s="23">
        <f t="shared" ref="I7:I8" si="5">G7+H7</f>
        <v>0</v>
      </c>
    </row>
    <row r="8" spans="1:9" ht="60" x14ac:dyDescent="0.25">
      <c r="A8" s="23" t="s">
        <v>6</v>
      </c>
      <c r="B8" s="24" t="s">
        <v>77</v>
      </c>
      <c r="C8" s="23">
        <v>15</v>
      </c>
      <c r="D8" s="23" t="s">
        <v>1</v>
      </c>
      <c r="E8" s="23"/>
      <c r="F8" s="23"/>
      <c r="G8" s="23">
        <f t="shared" si="3"/>
        <v>0</v>
      </c>
      <c r="H8" s="23">
        <f t="shared" si="4"/>
        <v>0</v>
      </c>
      <c r="I8" s="23">
        <f t="shared" si="5"/>
        <v>0</v>
      </c>
    </row>
    <row r="9" spans="1:9" ht="60" x14ac:dyDescent="0.25">
      <c r="A9" s="23" t="s">
        <v>7</v>
      </c>
      <c r="B9" s="24" t="s">
        <v>78</v>
      </c>
      <c r="C9" s="23">
        <v>33</v>
      </c>
      <c r="D9" s="23" t="s">
        <v>1</v>
      </c>
      <c r="E9" s="23"/>
      <c r="F9" s="23"/>
      <c r="G9" s="23">
        <f t="shared" si="0"/>
        <v>0</v>
      </c>
      <c r="H9" s="23">
        <f t="shared" si="1"/>
        <v>0</v>
      </c>
      <c r="I9" s="23">
        <f t="shared" si="2"/>
        <v>0</v>
      </c>
    </row>
    <row r="10" spans="1:9" ht="30" x14ac:dyDescent="0.25">
      <c r="A10" s="23" t="s">
        <v>8</v>
      </c>
      <c r="B10" s="24" t="s">
        <v>65</v>
      </c>
      <c r="C10" s="23">
        <v>14</v>
      </c>
      <c r="D10" s="23" t="s">
        <v>0</v>
      </c>
      <c r="E10" s="23"/>
      <c r="F10" s="23"/>
      <c r="G10" s="23">
        <f t="shared" ref="G10" si="6">C10*E10</f>
        <v>0</v>
      </c>
      <c r="H10" s="23">
        <f t="shared" ref="H10" si="7">C10*F10</f>
        <v>0</v>
      </c>
      <c r="I10" s="23">
        <f t="shared" ref="I10" si="8">G10+H10</f>
        <v>0</v>
      </c>
    </row>
    <row r="11" spans="1:9" x14ac:dyDescent="0.25">
      <c r="A11" s="23" t="s">
        <v>9</v>
      </c>
      <c r="B11" s="24" t="s">
        <v>74</v>
      </c>
      <c r="C11" s="23">
        <v>1</v>
      </c>
      <c r="D11" s="23" t="s">
        <v>0</v>
      </c>
      <c r="E11" s="23"/>
      <c r="F11" s="23"/>
      <c r="G11" s="23">
        <f t="shared" ref="G11:G13" si="9">C11*E11</f>
        <v>0</v>
      </c>
      <c r="H11" s="23">
        <f t="shared" ref="H11:H13" si="10">C11*F11</f>
        <v>0</v>
      </c>
      <c r="I11" s="23">
        <f t="shared" ref="I11:I13" si="11">G11+H11</f>
        <v>0</v>
      </c>
    </row>
    <row r="12" spans="1:9" x14ac:dyDescent="0.25">
      <c r="A12" s="23" t="s">
        <v>10</v>
      </c>
      <c r="B12" s="24" t="s">
        <v>79</v>
      </c>
      <c r="C12" s="23">
        <v>2.5</v>
      </c>
      <c r="D12" s="23" t="s">
        <v>1</v>
      </c>
      <c r="E12" s="23"/>
      <c r="F12" s="23"/>
      <c r="G12" s="23">
        <f t="shared" si="9"/>
        <v>0</v>
      </c>
      <c r="H12" s="23">
        <f t="shared" si="10"/>
        <v>0</v>
      </c>
      <c r="I12" s="23">
        <f t="shared" si="11"/>
        <v>0</v>
      </c>
    </row>
    <row r="13" spans="1:9" x14ac:dyDescent="0.25">
      <c r="A13" s="23" t="s">
        <v>11</v>
      </c>
      <c r="B13" s="24" t="s">
        <v>101</v>
      </c>
      <c r="C13" s="23">
        <v>1</v>
      </c>
      <c r="D13" s="23" t="s">
        <v>12</v>
      </c>
      <c r="E13" s="23"/>
      <c r="F13" s="23"/>
      <c r="G13" s="23">
        <f t="shared" si="9"/>
        <v>0</v>
      </c>
      <c r="H13" s="23">
        <f t="shared" si="10"/>
        <v>0</v>
      </c>
      <c r="I13" s="23">
        <f t="shared" si="11"/>
        <v>0</v>
      </c>
    </row>
    <row r="15" spans="1:9" x14ac:dyDescent="0.25">
      <c r="A15" s="2"/>
      <c r="B15" s="4" t="s">
        <v>37</v>
      </c>
      <c r="C15" s="2"/>
      <c r="D15" s="2"/>
      <c r="E15" s="2"/>
      <c r="F15" s="2"/>
      <c r="G15" s="2"/>
      <c r="H15" s="2"/>
      <c r="I15" s="5">
        <f>SUM(I4:I14)</f>
        <v>0</v>
      </c>
    </row>
  </sheetData>
  <printOptions gridLines="1"/>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22" zoomScaleNormal="100" zoomScaleSheetLayoutView="100" workbookViewId="0">
      <selection activeCell="M40" sqref="M40"/>
    </sheetView>
  </sheetViews>
  <sheetFormatPr defaultRowHeight="15" x14ac:dyDescent="0.25"/>
  <cols>
    <col min="1" max="1" width="3.140625" customWidth="1"/>
    <col min="2" max="2" width="60.7109375" customWidth="1"/>
    <col min="3" max="3" width="4.5703125" customWidth="1"/>
    <col min="4" max="4" width="4" customWidth="1"/>
    <col min="9" max="9" width="13.140625" bestFit="1" customWidth="1"/>
  </cols>
  <sheetData>
    <row r="1" spans="1:9" x14ac:dyDescent="0.25">
      <c r="B1" s="1" t="s">
        <v>48</v>
      </c>
      <c r="C1" t="s">
        <v>69</v>
      </c>
    </row>
    <row r="2" spans="1:9" x14ac:dyDescent="0.25">
      <c r="B2" s="1"/>
      <c r="D2" t="s">
        <v>70</v>
      </c>
    </row>
    <row r="3" spans="1:9" x14ac:dyDescent="0.25">
      <c r="A3" s="2" t="s">
        <v>28</v>
      </c>
      <c r="B3" s="2" t="s">
        <v>29</v>
      </c>
      <c r="C3" s="2" t="s">
        <v>30</v>
      </c>
      <c r="D3" s="2" t="s">
        <v>31</v>
      </c>
      <c r="E3" s="3" t="s">
        <v>32</v>
      </c>
      <c r="F3" s="3" t="s">
        <v>33</v>
      </c>
      <c r="G3" s="3" t="s">
        <v>34</v>
      </c>
      <c r="H3" s="3" t="s">
        <v>35</v>
      </c>
      <c r="I3" s="3" t="s">
        <v>36</v>
      </c>
    </row>
    <row r="4" spans="1:9" x14ac:dyDescent="0.25">
      <c r="A4" s="2"/>
      <c r="B4" s="2"/>
      <c r="C4" s="2"/>
      <c r="D4" s="2"/>
      <c r="E4" s="3"/>
      <c r="F4" s="3"/>
      <c r="G4" s="3"/>
      <c r="H4" s="3"/>
      <c r="I4" s="3"/>
    </row>
    <row r="5" spans="1:9" ht="30" x14ac:dyDescent="0.25">
      <c r="A5" s="23" t="s">
        <v>2</v>
      </c>
      <c r="B5" s="24" t="s">
        <v>148</v>
      </c>
      <c r="C5" s="23">
        <v>50</v>
      </c>
      <c r="D5" s="23" t="s">
        <v>1</v>
      </c>
      <c r="E5" s="23"/>
      <c r="F5" s="23"/>
      <c r="G5" s="23">
        <f t="shared" ref="G5:G16" si="0">C5*E5</f>
        <v>0</v>
      </c>
      <c r="H5" s="23">
        <f t="shared" ref="H5:H16" si="1">C5*F5</f>
        <v>0</v>
      </c>
      <c r="I5" s="23">
        <f t="shared" ref="I5:I16" si="2">G5+H5</f>
        <v>0</v>
      </c>
    </row>
    <row r="6" spans="1:9" ht="30" x14ac:dyDescent="0.25">
      <c r="A6" s="23" t="s">
        <v>3</v>
      </c>
      <c r="B6" s="24" t="s">
        <v>149</v>
      </c>
      <c r="C6" s="23">
        <v>11</v>
      </c>
      <c r="D6" s="23" t="s">
        <v>1</v>
      </c>
      <c r="E6" s="23"/>
      <c r="F6" s="23"/>
      <c r="G6" s="23">
        <f t="shared" si="0"/>
        <v>0</v>
      </c>
      <c r="H6" s="23">
        <f t="shared" si="1"/>
        <v>0</v>
      </c>
      <c r="I6" s="23">
        <f t="shared" si="2"/>
        <v>0</v>
      </c>
    </row>
    <row r="7" spans="1:9" ht="30" x14ac:dyDescent="0.25">
      <c r="A7" s="23" t="s">
        <v>4</v>
      </c>
      <c r="B7" s="24" t="s">
        <v>150</v>
      </c>
      <c r="C7" s="23">
        <v>17</v>
      </c>
      <c r="D7" s="23" t="s">
        <v>1</v>
      </c>
      <c r="E7" s="23"/>
      <c r="F7" s="23"/>
      <c r="G7" s="23">
        <f t="shared" ref="G7" si="3">C7*E7</f>
        <v>0</v>
      </c>
      <c r="H7" s="23">
        <f t="shared" ref="H7" si="4">C7*F7</f>
        <v>0</v>
      </c>
      <c r="I7" s="23">
        <f t="shared" ref="I7" si="5">G7+H7</f>
        <v>0</v>
      </c>
    </row>
    <row r="8" spans="1:9" ht="75" x14ac:dyDescent="0.25">
      <c r="A8" s="23" t="s">
        <v>5</v>
      </c>
      <c r="B8" s="25" t="s">
        <v>85</v>
      </c>
      <c r="C8" s="23">
        <v>2</v>
      </c>
      <c r="D8" s="23" t="s">
        <v>1</v>
      </c>
      <c r="E8" s="23"/>
      <c r="F8" s="23"/>
      <c r="G8" s="23">
        <f t="shared" ref="G8:G9" si="6">C8*E8</f>
        <v>0</v>
      </c>
      <c r="H8" s="23">
        <f t="shared" ref="H8:H9" si="7">C8*F8</f>
        <v>0</v>
      </c>
      <c r="I8" s="23">
        <f t="shared" ref="I8:I9" si="8">G8+H8</f>
        <v>0</v>
      </c>
    </row>
    <row r="9" spans="1:9" ht="75" x14ac:dyDescent="0.25">
      <c r="A9" s="23" t="s">
        <v>6</v>
      </c>
      <c r="B9" s="25" t="s">
        <v>84</v>
      </c>
      <c r="C9" s="23">
        <v>15</v>
      </c>
      <c r="D9" s="23" t="s">
        <v>1</v>
      </c>
      <c r="E9" s="23"/>
      <c r="F9" s="23"/>
      <c r="G9" s="23">
        <f t="shared" si="6"/>
        <v>0</v>
      </c>
      <c r="H9" s="23">
        <f t="shared" si="7"/>
        <v>0</v>
      </c>
      <c r="I9" s="23">
        <f t="shared" si="8"/>
        <v>0</v>
      </c>
    </row>
    <row r="10" spans="1:9" ht="81" customHeight="1" x14ac:dyDescent="0.25">
      <c r="A10" s="23" t="s">
        <v>7</v>
      </c>
      <c r="B10" s="25" t="s">
        <v>86</v>
      </c>
      <c r="C10" s="23">
        <v>2.5</v>
      </c>
      <c r="D10" s="23" t="s">
        <v>1</v>
      </c>
      <c r="E10" s="23"/>
      <c r="F10" s="23"/>
      <c r="G10" s="23">
        <f t="shared" si="0"/>
        <v>0</v>
      </c>
      <c r="H10" s="23">
        <f t="shared" si="1"/>
        <v>0</v>
      </c>
      <c r="I10" s="23">
        <f t="shared" si="2"/>
        <v>0</v>
      </c>
    </row>
    <row r="11" spans="1:9" ht="48" customHeight="1" x14ac:dyDescent="0.25">
      <c r="A11" s="23" t="s">
        <v>8</v>
      </c>
      <c r="B11" s="26" t="s">
        <v>143</v>
      </c>
      <c r="C11" s="23">
        <v>5</v>
      </c>
      <c r="D11" s="23" t="s">
        <v>1</v>
      </c>
      <c r="E11" s="23"/>
      <c r="F11" s="23"/>
      <c r="G11" s="23">
        <f t="shared" ref="G11:G14" si="9">C11*E11</f>
        <v>0</v>
      </c>
      <c r="H11" s="23">
        <f t="shared" ref="H11:H14" si="10">C11*F11</f>
        <v>0</v>
      </c>
      <c r="I11" s="23">
        <f t="shared" ref="I11:I14" si="11">G11+H11</f>
        <v>0</v>
      </c>
    </row>
    <row r="12" spans="1:9" ht="48" customHeight="1" x14ac:dyDescent="0.25">
      <c r="A12" s="23" t="s">
        <v>9</v>
      </c>
      <c r="B12" s="26" t="s">
        <v>144</v>
      </c>
      <c r="C12" s="23">
        <v>10</v>
      </c>
      <c r="D12" s="23" t="s">
        <v>1</v>
      </c>
      <c r="E12" s="23"/>
      <c r="F12" s="23"/>
      <c r="G12" s="23">
        <f t="shared" si="9"/>
        <v>0</v>
      </c>
      <c r="H12" s="23">
        <f t="shared" si="10"/>
        <v>0</v>
      </c>
      <c r="I12" s="23">
        <f t="shared" si="11"/>
        <v>0</v>
      </c>
    </row>
    <row r="13" spans="1:9" ht="48" customHeight="1" x14ac:dyDescent="0.25">
      <c r="A13" s="23" t="s">
        <v>10</v>
      </c>
      <c r="B13" s="26" t="s">
        <v>145</v>
      </c>
      <c r="C13" s="23">
        <v>15</v>
      </c>
      <c r="D13" s="23" t="s">
        <v>1</v>
      </c>
      <c r="E13" s="23"/>
      <c r="F13" s="23"/>
      <c r="G13" s="23">
        <f t="shared" si="9"/>
        <v>0</v>
      </c>
      <c r="H13" s="23">
        <f t="shared" si="10"/>
        <v>0</v>
      </c>
      <c r="I13" s="23">
        <f t="shared" si="11"/>
        <v>0</v>
      </c>
    </row>
    <row r="14" spans="1:9" ht="48" customHeight="1" x14ac:dyDescent="0.25">
      <c r="A14" s="23" t="s">
        <v>11</v>
      </c>
      <c r="B14" s="26" t="s">
        <v>146</v>
      </c>
      <c r="C14" s="23">
        <v>5</v>
      </c>
      <c r="D14" s="23" t="s">
        <v>1</v>
      </c>
      <c r="E14" s="23"/>
      <c r="F14" s="23"/>
      <c r="G14" s="23">
        <f t="shared" si="9"/>
        <v>0</v>
      </c>
      <c r="H14" s="23">
        <f t="shared" si="10"/>
        <v>0</v>
      </c>
      <c r="I14" s="23">
        <f t="shared" si="11"/>
        <v>0</v>
      </c>
    </row>
    <row r="15" spans="1:9" x14ac:dyDescent="0.25">
      <c r="A15" s="23" t="s">
        <v>13</v>
      </c>
      <c r="B15" s="25" t="s">
        <v>81</v>
      </c>
      <c r="C15" s="23">
        <v>5</v>
      </c>
      <c r="D15" s="23" t="s">
        <v>0</v>
      </c>
      <c r="E15" s="23"/>
      <c r="F15" s="23"/>
      <c r="G15" s="23">
        <f t="shared" si="0"/>
        <v>0</v>
      </c>
      <c r="H15" s="23">
        <f t="shared" si="1"/>
        <v>0</v>
      </c>
      <c r="I15" s="23">
        <f t="shared" si="2"/>
        <v>0</v>
      </c>
    </row>
    <row r="16" spans="1:9" x14ac:dyDescent="0.25">
      <c r="A16" s="23" t="s">
        <v>14</v>
      </c>
      <c r="B16" s="24" t="s">
        <v>66</v>
      </c>
      <c r="C16" s="23">
        <v>1</v>
      </c>
      <c r="D16" s="23" t="s">
        <v>0</v>
      </c>
      <c r="E16" s="23"/>
      <c r="F16" s="23"/>
      <c r="G16" s="23">
        <f t="shared" si="0"/>
        <v>0</v>
      </c>
      <c r="H16" s="23">
        <f t="shared" si="1"/>
        <v>0</v>
      </c>
      <c r="I16" s="23">
        <f t="shared" si="2"/>
        <v>0</v>
      </c>
    </row>
    <row r="17" spans="1:9" x14ac:dyDescent="0.25">
      <c r="A17" s="23" t="s">
        <v>15</v>
      </c>
      <c r="B17" s="24" t="s">
        <v>82</v>
      </c>
      <c r="C17" s="23">
        <v>3</v>
      </c>
      <c r="D17" s="23" t="s">
        <v>0</v>
      </c>
      <c r="E17" s="23"/>
      <c r="F17" s="23"/>
      <c r="G17" s="23">
        <f t="shared" ref="G17:G33" si="12">C17*E17</f>
        <v>0</v>
      </c>
      <c r="H17" s="23">
        <f t="shared" ref="H17:H33" si="13">C17*F17</f>
        <v>0</v>
      </c>
      <c r="I17" s="23">
        <f t="shared" ref="I17:I33" si="14">G17+H17</f>
        <v>0</v>
      </c>
    </row>
    <row r="18" spans="1:9" ht="30" x14ac:dyDescent="0.25">
      <c r="A18" s="23" t="s">
        <v>16</v>
      </c>
      <c r="B18" s="24" t="s">
        <v>83</v>
      </c>
      <c r="C18" s="23">
        <v>1</v>
      </c>
      <c r="D18" s="23" t="s">
        <v>0</v>
      </c>
      <c r="E18" s="23"/>
      <c r="F18" s="23"/>
      <c r="G18" s="23">
        <f t="shared" si="12"/>
        <v>0</v>
      </c>
      <c r="H18" s="23">
        <f t="shared" si="13"/>
        <v>0</v>
      </c>
      <c r="I18" s="23">
        <f t="shared" si="14"/>
        <v>0</v>
      </c>
    </row>
    <row r="19" spans="1:9" x14ac:dyDescent="0.25">
      <c r="A19" s="23" t="s">
        <v>17</v>
      </c>
      <c r="B19" s="24" t="s">
        <v>80</v>
      </c>
      <c r="C19" s="23">
        <v>1</v>
      </c>
      <c r="D19" s="23" t="s">
        <v>0</v>
      </c>
      <c r="E19" s="23"/>
      <c r="F19" s="23"/>
      <c r="G19" s="23">
        <f t="shared" si="12"/>
        <v>0</v>
      </c>
      <c r="H19" s="23">
        <f t="shared" si="13"/>
        <v>0</v>
      </c>
      <c r="I19" s="23">
        <f t="shared" si="14"/>
        <v>0</v>
      </c>
    </row>
    <row r="20" spans="1:9" x14ac:dyDescent="0.25">
      <c r="A20" s="23" t="s">
        <v>18</v>
      </c>
      <c r="B20" s="24" t="s">
        <v>90</v>
      </c>
      <c r="C20" s="23">
        <v>1</v>
      </c>
      <c r="D20" s="23" t="s">
        <v>0</v>
      </c>
      <c r="E20" s="23"/>
      <c r="F20" s="23"/>
      <c r="G20" s="23">
        <f t="shared" si="12"/>
        <v>0</v>
      </c>
      <c r="H20" s="23">
        <f t="shared" si="13"/>
        <v>0</v>
      </c>
      <c r="I20" s="23">
        <f t="shared" si="14"/>
        <v>0</v>
      </c>
    </row>
    <row r="21" spans="1:9" x14ac:dyDescent="0.25">
      <c r="A21" s="23" t="s">
        <v>19</v>
      </c>
      <c r="B21" s="24" t="s">
        <v>89</v>
      </c>
      <c r="C21" s="23">
        <v>1</v>
      </c>
      <c r="D21" s="23" t="s">
        <v>0</v>
      </c>
      <c r="E21" s="23"/>
      <c r="F21" s="23"/>
      <c r="G21" s="23">
        <f t="shared" si="12"/>
        <v>0</v>
      </c>
      <c r="H21" s="23">
        <f t="shared" si="13"/>
        <v>0</v>
      </c>
      <c r="I21" s="23">
        <f t="shared" si="14"/>
        <v>0</v>
      </c>
    </row>
    <row r="22" spans="1:9" ht="30" x14ac:dyDescent="0.25">
      <c r="A22" s="23" t="s">
        <v>20</v>
      </c>
      <c r="B22" s="24" t="s">
        <v>26</v>
      </c>
      <c r="C22" s="23">
        <v>10</v>
      </c>
      <c r="D22" s="23" t="s">
        <v>1</v>
      </c>
      <c r="E22" s="23"/>
      <c r="F22" s="23"/>
      <c r="G22" s="23">
        <f t="shared" si="12"/>
        <v>0</v>
      </c>
      <c r="H22" s="23">
        <f t="shared" si="13"/>
        <v>0</v>
      </c>
      <c r="I22" s="23">
        <f t="shared" si="14"/>
        <v>0</v>
      </c>
    </row>
    <row r="23" spans="1:9" ht="135" x14ac:dyDescent="0.25">
      <c r="A23" s="23" t="s">
        <v>21</v>
      </c>
      <c r="B23" s="24" t="s">
        <v>103</v>
      </c>
      <c r="C23" s="27">
        <f>5.2*2+Fűtés!C21</f>
        <v>190.4</v>
      </c>
      <c r="D23" s="23" t="s">
        <v>1</v>
      </c>
      <c r="E23" s="23"/>
      <c r="F23" s="23"/>
      <c r="G23" s="23">
        <f t="shared" si="12"/>
        <v>0</v>
      </c>
      <c r="H23" s="23">
        <f t="shared" si="13"/>
        <v>0</v>
      </c>
      <c r="I23" s="23">
        <f t="shared" si="14"/>
        <v>0</v>
      </c>
    </row>
    <row r="24" spans="1:9" ht="30" x14ac:dyDescent="0.25">
      <c r="A24" s="23" t="s">
        <v>22</v>
      </c>
      <c r="B24" s="24" t="s">
        <v>88</v>
      </c>
      <c r="C24" s="23">
        <v>1</v>
      </c>
      <c r="D24" s="23" t="s">
        <v>12</v>
      </c>
      <c r="E24" s="23"/>
      <c r="F24" s="23"/>
      <c r="G24" s="23">
        <f t="shared" si="12"/>
        <v>0</v>
      </c>
      <c r="H24" s="23">
        <f t="shared" si="13"/>
        <v>0</v>
      </c>
      <c r="I24" s="23">
        <f t="shared" si="14"/>
        <v>0</v>
      </c>
    </row>
    <row r="25" spans="1:9" ht="30" x14ac:dyDescent="0.25">
      <c r="A25" s="23" t="s">
        <v>91</v>
      </c>
      <c r="B25" s="24" t="s">
        <v>87</v>
      </c>
      <c r="C25" s="23">
        <v>1</v>
      </c>
      <c r="D25" s="23" t="s">
        <v>12</v>
      </c>
      <c r="E25" s="23"/>
      <c r="F25" s="23"/>
      <c r="G25" s="23">
        <f t="shared" si="12"/>
        <v>0</v>
      </c>
      <c r="H25" s="23">
        <f t="shared" si="13"/>
        <v>0</v>
      </c>
      <c r="I25" s="23">
        <f t="shared" si="14"/>
        <v>0</v>
      </c>
    </row>
    <row r="26" spans="1:9" x14ac:dyDescent="0.25">
      <c r="A26" s="23" t="s">
        <v>92</v>
      </c>
      <c r="B26" s="24" t="s">
        <v>51</v>
      </c>
      <c r="C26" s="24">
        <v>1</v>
      </c>
      <c r="D26" s="24" t="s">
        <v>0</v>
      </c>
      <c r="E26" s="23"/>
      <c r="F26" s="23"/>
      <c r="G26" s="23">
        <f t="shared" si="12"/>
        <v>0</v>
      </c>
      <c r="H26" s="23">
        <f t="shared" si="13"/>
        <v>0</v>
      </c>
      <c r="I26" s="23">
        <f t="shared" si="14"/>
        <v>0</v>
      </c>
    </row>
    <row r="27" spans="1:9" x14ac:dyDescent="0.25">
      <c r="A27" s="23" t="s">
        <v>93</v>
      </c>
      <c r="B27" s="24" t="s">
        <v>52</v>
      </c>
      <c r="C27" s="24">
        <v>1</v>
      </c>
      <c r="D27" s="24" t="s">
        <v>0</v>
      </c>
      <c r="E27" s="23"/>
      <c r="F27" s="23"/>
      <c r="G27" s="23">
        <f t="shared" si="12"/>
        <v>0</v>
      </c>
      <c r="H27" s="23">
        <f t="shared" si="13"/>
        <v>0</v>
      </c>
      <c r="I27" s="23">
        <f t="shared" si="14"/>
        <v>0</v>
      </c>
    </row>
    <row r="28" spans="1:9" x14ac:dyDescent="0.25">
      <c r="A28" s="23" t="s">
        <v>94</v>
      </c>
      <c r="B28" s="24" t="s">
        <v>50</v>
      </c>
      <c r="C28" s="24">
        <v>1</v>
      </c>
      <c r="D28" s="24" t="s">
        <v>0</v>
      </c>
      <c r="E28" s="23"/>
      <c r="F28" s="23"/>
      <c r="G28" s="23">
        <f t="shared" si="12"/>
        <v>0</v>
      </c>
      <c r="H28" s="23">
        <f t="shared" si="13"/>
        <v>0</v>
      </c>
      <c r="I28" s="23">
        <f t="shared" si="14"/>
        <v>0</v>
      </c>
    </row>
    <row r="29" spans="1:9" ht="30" x14ac:dyDescent="0.25">
      <c r="A29" s="23" t="s">
        <v>95</v>
      </c>
      <c r="B29" s="24" t="s">
        <v>27</v>
      </c>
      <c r="C29" s="27">
        <f>C5+C6+C7+Fűtés!C17+Fűtés!C18+Fűtés!C19+Fűtés!C20+Fűtés!C21</f>
        <v>762.72500000000002</v>
      </c>
      <c r="D29" s="23" t="s">
        <v>1</v>
      </c>
      <c r="E29" s="23"/>
      <c r="F29" s="23"/>
      <c r="G29" s="23">
        <f t="shared" si="12"/>
        <v>0</v>
      </c>
      <c r="H29" s="23">
        <f t="shared" si="13"/>
        <v>0</v>
      </c>
      <c r="I29" s="23">
        <f t="shared" si="14"/>
        <v>0</v>
      </c>
    </row>
    <row r="30" spans="1:9" x14ac:dyDescent="0.25">
      <c r="A30" s="23" t="s">
        <v>96</v>
      </c>
      <c r="B30" s="24" t="s">
        <v>53</v>
      </c>
      <c r="C30" s="28">
        <f>C8+C9+C10+C11+C12+C13+C14</f>
        <v>54.5</v>
      </c>
      <c r="D30" s="24" t="s">
        <v>1</v>
      </c>
      <c r="E30" s="23"/>
      <c r="F30" s="23"/>
      <c r="G30" s="23">
        <f t="shared" si="12"/>
        <v>0</v>
      </c>
      <c r="H30" s="23">
        <f t="shared" si="13"/>
        <v>0</v>
      </c>
      <c r="I30" s="23">
        <f t="shared" si="14"/>
        <v>0</v>
      </c>
    </row>
    <row r="31" spans="1:9" x14ac:dyDescent="0.25">
      <c r="A31" s="23" t="s">
        <v>97</v>
      </c>
      <c r="B31" s="24" t="s">
        <v>54</v>
      </c>
      <c r="C31" s="24">
        <v>1</v>
      </c>
      <c r="D31" s="24" t="s">
        <v>0</v>
      </c>
      <c r="E31" s="23"/>
      <c r="F31" s="23"/>
      <c r="G31" s="23">
        <f t="shared" si="12"/>
        <v>0</v>
      </c>
      <c r="H31" s="23">
        <f t="shared" si="13"/>
        <v>0</v>
      </c>
      <c r="I31" s="23">
        <f t="shared" si="14"/>
        <v>0</v>
      </c>
    </row>
    <row r="32" spans="1:9" ht="30" x14ac:dyDescent="0.25">
      <c r="A32" s="23" t="s">
        <v>98</v>
      </c>
      <c r="B32" s="24" t="s">
        <v>23</v>
      </c>
      <c r="C32" s="24">
        <v>1</v>
      </c>
      <c r="D32" s="24" t="s">
        <v>24</v>
      </c>
      <c r="E32" s="23"/>
      <c r="F32" s="23"/>
      <c r="G32" s="23">
        <f t="shared" si="12"/>
        <v>0</v>
      </c>
      <c r="H32" s="23">
        <f t="shared" si="13"/>
        <v>0</v>
      </c>
      <c r="I32" s="23">
        <f t="shared" si="14"/>
        <v>0</v>
      </c>
    </row>
    <row r="33" spans="1:9" x14ac:dyDescent="0.25">
      <c r="A33" s="23" t="s">
        <v>102</v>
      </c>
      <c r="B33" s="24" t="s">
        <v>101</v>
      </c>
      <c r="C33" s="24">
        <v>1</v>
      </c>
      <c r="D33" s="24" t="s">
        <v>12</v>
      </c>
      <c r="E33" s="23"/>
      <c r="F33" s="23"/>
      <c r="G33" s="23">
        <f t="shared" si="12"/>
        <v>0</v>
      </c>
      <c r="H33" s="23">
        <f t="shared" si="13"/>
        <v>0</v>
      </c>
      <c r="I33" s="23">
        <f t="shared" si="14"/>
        <v>0</v>
      </c>
    </row>
    <row r="35" spans="1:9" x14ac:dyDescent="0.25">
      <c r="A35" s="2"/>
      <c r="B35" s="4" t="s">
        <v>37</v>
      </c>
      <c r="C35" s="2"/>
      <c r="D35" s="2"/>
      <c r="E35" s="2"/>
      <c r="F35" s="2"/>
      <c r="G35" s="2"/>
      <c r="H35" s="2"/>
      <c r="I35" s="5">
        <f>SUM(I5:I34)</f>
        <v>0</v>
      </c>
    </row>
  </sheetData>
  <printOptions gridLines="1"/>
  <pageMargins left="0.70866141732283472" right="0.70866141732283472" top="0.74803149606299213" bottom="0.74803149606299213" header="0.31496062992125984" footer="0.31496062992125984"/>
  <pageSetup paperSize="9" scale="70" orientation="portrait" r:id="rId1"/>
  <rowBreaks count="1" manualBreakCount="1">
    <brk id="1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85" zoomScaleSheetLayoutView="100" workbookViewId="0">
      <selection activeCell="B4" sqref="B4"/>
    </sheetView>
  </sheetViews>
  <sheetFormatPr defaultRowHeight="15" x14ac:dyDescent="0.25"/>
  <cols>
    <col min="1" max="1" width="4.28515625" customWidth="1"/>
    <col min="2" max="2" width="60.7109375" customWidth="1"/>
    <col min="3" max="3" width="4.28515625" customWidth="1"/>
    <col min="4" max="4" width="4.5703125" customWidth="1"/>
    <col min="9" max="9" width="13.140625" bestFit="1" customWidth="1"/>
  </cols>
  <sheetData>
    <row r="1" spans="1:9" x14ac:dyDescent="0.25">
      <c r="B1" s="1" t="s">
        <v>38</v>
      </c>
      <c r="C1" t="s">
        <v>69</v>
      </c>
    </row>
    <row r="2" spans="1:9" x14ac:dyDescent="0.25">
      <c r="B2" s="1"/>
      <c r="D2" t="s">
        <v>70</v>
      </c>
    </row>
    <row r="3" spans="1:9" x14ac:dyDescent="0.25">
      <c r="A3" s="2" t="s">
        <v>28</v>
      </c>
      <c r="B3" s="2" t="s">
        <v>29</v>
      </c>
      <c r="C3" s="2" t="s">
        <v>30</v>
      </c>
      <c r="D3" s="2" t="s">
        <v>31</v>
      </c>
      <c r="E3" s="3" t="s">
        <v>32</v>
      </c>
      <c r="F3" s="3" t="s">
        <v>33</v>
      </c>
      <c r="G3" s="3" t="s">
        <v>34</v>
      </c>
      <c r="H3" s="3" t="s">
        <v>35</v>
      </c>
      <c r="I3" s="3" t="s">
        <v>36</v>
      </c>
    </row>
    <row r="4" spans="1:9" ht="30" x14ac:dyDescent="0.25">
      <c r="A4" s="23" t="s">
        <v>2</v>
      </c>
      <c r="B4" s="24" t="s">
        <v>168</v>
      </c>
      <c r="C4" s="23">
        <v>2</v>
      </c>
      <c r="D4" s="23" t="s">
        <v>0</v>
      </c>
      <c r="E4" s="23"/>
      <c r="F4" s="23"/>
      <c r="G4" s="23">
        <f>C4*E4</f>
        <v>0</v>
      </c>
      <c r="H4" s="23">
        <f>C4*F4</f>
        <v>0</v>
      </c>
      <c r="I4" s="23">
        <f>G4+H4</f>
        <v>0</v>
      </c>
    </row>
    <row r="5" spans="1:9" ht="45" x14ac:dyDescent="0.25">
      <c r="A5" s="23" t="s">
        <v>3</v>
      </c>
      <c r="B5" s="24" t="s">
        <v>166</v>
      </c>
      <c r="C5" s="23">
        <v>2</v>
      </c>
      <c r="D5" s="23" t="s">
        <v>12</v>
      </c>
      <c r="E5" s="23"/>
      <c r="F5" s="23"/>
      <c r="G5" s="23">
        <f>C5*E5</f>
        <v>0</v>
      </c>
      <c r="H5" s="23">
        <f>C5*F5</f>
        <v>0</v>
      </c>
      <c r="I5" s="23">
        <f>G5+H5</f>
        <v>0</v>
      </c>
    </row>
    <row r="6" spans="1:9" ht="30" x14ac:dyDescent="0.25">
      <c r="A6" s="23" t="s">
        <v>4</v>
      </c>
      <c r="B6" s="24" t="s">
        <v>40</v>
      </c>
      <c r="C6" s="23">
        <v>3.5</v>
      </c>
      <c r="D6" s="23" t="s">
        <v>1</v>
      </c>
      <c r="E6" s="23"/>
      <c r="F6" s="23"/>
      <c r="G6" s="23">
        <f t="shared" ref="G6:G7" si="0">C5*E5</f>
        <v>0</v>
      </c>
      <c r="H6" s="23">
        <f t="shared" ref="H6:H7" si="1">C5*F5</f>
        <v>0</v>
      </c>
      <c r="I6" s="23">
        <f t="shared" ref="I6:I7" si="2">G6+H6</f>
        <v>0</v>
      </c>
    </row>
    <row r="7" spans="1:9" ht="90" x14ac:dyDescent="0.25">
      <c r="A7" s="23" t="s">
        <v>5</v>
      </c>
      <c r="B7" s="24" t="s">
        <v>100</v>
      </c>
      <c r="C7" s="23">
        <v>1</v>
      </c>
      <c r="D7" s="23" t="s">
        <v>0</v>
      </c>
      <c r="E7" s="23"/>
      <c r="F7" s="23"/>
      <c r="G7" s="23">
        <f t="shared" si="0"/>
        <v>0</v>
      </c>
      <c r="H7" s="23">
        <f t="shared" si="1"/>
        <v>0</v>
      </c>
      <c r="I7" s="23">
        <f t="shared" si="2"/>
        <v>0</v>
      </c>
    </row>
    <row r="8" spans="1:9" ht="90" x14ac:dyDescent="0.25">
      <c r="A8" s="23" t="s">
        <v>6</v>
      </c>
      <c r="B8" s="24" t="s">
        <v>167</v>
      </c>
      <c r="C8" s="23">
        <v>2</v>
      </c>
      <c r="D8" s="23" t="s">
        <v>0</v>
      </c>
      <c r="E8" s="23"/>
      <c r="F8" s="23"/>
      <c r="G8" s="23">
        <f>C7*E7</f>
        <v>0</v>
      </c>
      <c r="H8" s="23">
        <f>C7*F7</f>
        <v>0</v>
      </c>
      <c r="I8" s="23">
        <f>G8+H8</f>
        <v>0</v>
      </c>
    </row>
    <row r="9" spans="1:9" ht="60" x14ac:dyDescent="0.25">
      <c r="A9" s="23" t="s">
        <v>7</v>
      </c>
      <c r="B9" s="24" t="s">
        <v>99</v>
      </c>
      <c r="C9" s="23">
        <v>5</v>
      </c>
      <c r="D9" s="23" t="s">
        <v>1</v>
      </c>
      <c r="E9" s="23"/>
      <c r="F9" s="23"/>
      <c r="G9" s="23">
        <f t="shared" ref="G9:G10" si="3">C9*E9</f>
        <v>0</v>
      </c>
      <c r="H9" s="23">
        <f t="shared" ref="H9:H10" si="4">C9*F9</f>
        <v>0</v>
      </c>
      <c r="I9" s="23">
        <f t="shared" ref="I9:I10" si="5">G9+H9</f>
        <v>0</v>
      </c>
    </row>
    <row r="10" spans="1:9" ht="60" x14ac:dyDescent="0.25">
      <c r="A10" s="23" t="s">
        <v>8</v>
      </c>
      <c r="B10" s="24" t="s">
        <v>39</v>
      </c>
      <c r="C10" s="23">
        <v>50</v>
      </c>
      <c r="D10" s="23" t="s">
        <v>1</v>
      </c>
      <c r="E10" s="23"/>
      <c r="F10" s="23"/>
      <c r="G10" s="23">
        <f t="shared" si="3"/>
        <v>0</v>
      </c>
      <c r="H10" s="23">
        <f t="shared" si="4"/>
        <v>0</v>
      </c>
      <c r="I10" s="23">
        <f t="shared" si="5"/>
        <v>0</v>
      </c>
    </row>
    <row r="11" spans="1:9" ht="15" customHeight="1" x14ac:dyDescent="0.25">
      <c r="A11" s="23" t="s">
        <v>9</v>
      </c>
      <c r="B11" s="24" t="s">
        <v>46</v>
      </c>
      <c r="C11" s="24">
        <v>1</v>
      </c>
      <c r="D11" s="24" t="s">
        <v>0</v>
      </c>
      <c r="E11" s="23"/>
      <c r="F11" s="23"/>
      <c r="G11" s="23">
        <f>C12*E11</f>
        <v>0</v>
      </c>
      <c r="H11" s="23">
        <f>C12*F11</f>
        <v>0</v>
      </c>
      <c r="I11" s="23">
        <f t="shared" ref="I11:I18" si="6">G11+H11</f>
        <v>0</v>
      </c>
    </row>
    <row r="12" spans="1:9" x14ac:dyDescent="0.25">
      <c r="A12" s="23" t="s">
        <v>10</v>
      </c>
      <c r="B12" s="24" t="s">
        <v>41</v>
      </c>
      <c r="C12" s="24">
        <v>1</v>
      </c>
      <c r="D12" s="24" t="s">
        <v>24</v>
      </c>
      <c r="E12" s="23"/>
      <c r="F12" s="23"/>
      <c r="G12" s="23">
        <f>C13*E12</f>
        <v>0</v>
      </c>
      <c r="H12" s="23">
        <f>C13*F12</f>
        <v>0</v>
      </c>
      <c r="I12" s="23">
        <f t="shared" si="6"/>
        <v>0</v>
      </c>
    </row>
    <row r="13" spans="1:9" x14ac:dyDescent="0.25">
      <c r="A13" s="23" t="s">
        <v>11</v>
      </c>
      <c r="B13" s="24" t="s">
        <v>45</v>
      </c>
      <c r="C13" s="24">
        <v>1</v>
      </c>
      <c r="D13" s="24" t="s">
        <v>0</v>
      </c>
      <c r="E13" s="23"/>
      <c r="F13" s="23"/>
      <c r="G13" s="23">
        <f>C15*E13</f>
        <v>0</v>
      </c>
      <c r="H13" s="23">
        <f>C15*F13</f>
        <v>0</v>
      </c>
      <c r="I13" s="23">
        <f t="shared" si="6"/>
        <v>0</v>
      </c>
    </row>
    <row r="14" spans="1:9" x14ac:dyDescent="0.25">
      <c r="A14" s="23" t="s">
        <v>13</v>
      </c>
      <c r="B14" s="24" t="s">
        <v>47</v>
      </c>
      <c r="C14" s="24">
        <v>2</v>
      </c>
      <c r="D14" s="24" t="s">
        <v>0</v>
      </c>
      <c r="E14" s="23"/>
      <c r="F14" s="23"/>
      <c r="G14" s="23">
        <f>C16*E14</f>
        <v>0</v>
      </c>
      <c r="H14" s="23">
        <f>C16*F14</f>
        <v>0</v>
      </c>
      <c r="I14" s="23">
        <f t="shared" si="6"/>
        <v>0</v>
      </c>
    </row>
    <row r="15" spans="1:9" ht="30" x14ac:dyDescent="0.25">
      <c r="A15" s="23" t="s">
        <v>14</v>
      </c>
      <c r="B15" s="24" t="s">
        <v>49</v>
      </c>
      <c r="C15" s="24">
        <v>1</v>
      </c>
      <c r="D15" s="24" t="s">
        <v>0</v>
      </c>
      <c r="E15" s="23"/>
      <c r="F15" s="23"/>
      <c r="G15" s="23">
        <f>C18*E15</f>
        <v>0</v>
      </c>
      <c r="H15" s="23">
        <f>C18*F15</f>
        <v>0</v>
      </c>
      <c r="I15" s="23">
        <f t="shared" si="6"/>
        <v>0</v>
      </c>
    </row>
    <row r="16" spans="1:9" x14ac:dyDescent="0.25">
      <c r="A16" s="23" t="s">
        <v>15</v>
      </c>
      <c r="B16" s="24" t="s">
        <v>42</v>
      </c>
      <c r="C16" s="24">
        <v>2</v>
      </c>
      <c r="D16" s="24" t="s">
        <v>43</v>
      </c>
      <c r="E16" s="23"/>
      <c r="F16" s="23"/>
      <c r="G16" s="23">
        <f>C17*E16</f>
        <v>0</v>
      </c>
      <c r="H16" s="23">
        <f>C17*F16</f>
        <v>0</v>
      </c>
      <c r="I16" s="23">
        <f t="shared" si="6"/>
        <v>0</v>
      </c>
    </row>
    <row r="17" spans="1:9" x14ac:dyDescent="0.25">
      <c r="A17" s="23" t="s">
        <v>16</v>
      </c>
      <c r="B17" s="24" t="s">
        <v>44</v>
      </c>
      <c r="C17" s="24">
        <v>2</v>
      </c>
      <c r="D17" s="24" t="s">
        <v>0</v>
      </c>
      <c r="E17" s="23"/>
      <c r="F17" s="23"/>
      <c r="G17" s="23">
        <f>C18*E17</f>
        <v>0</v>
      </c>
      <c r="H17" s="23">
        <f>C18*F17</f>
        <v>0</v>
      </c>
      <c r="I17" s="23">
        <f t="shared" si="6"/>
        <v>0</v>
      </c>
    </row>
    <row r="18" spans="1:9" x14ac:dyDescent="0.25">
      <c r="A18" s="23" t="s">
        <v>17</v>
      </c>
      <c r="B18" s="24" t="s">
        <v>23</v>
      </c>
      <c r="C18" s="24">
        <v>1</v>
      </c>
      <c r="D18" s="24" t="s">
        <v>0</v>
      </c>
      <c r="E18" s="23"/>
      <c r="F18" s="23"/>
      <c r="G18" s="23">
        <f>C11*E18</f>
        <v>0</v>
      </c>
      <c r="H18" s="23">
        <f>C11*F18</f>
        <v>0</v>
      </c>
      <c r="I18" s="23">
        <f t="shared" si="6"/>
        <v>0</v>
      </c>
    </row>
    <row r="19" spans="1:9" x14ac:dyDescent="0.25">
      <c r="A19" s="23" t="s">
        <v>18</v>
      </c>
      <c r="B19" s="24" t="s">
        <v>101</v>
      </c>
      <c r="C19" s="24">
        <v>1</v>
      </c>
      <c r="D19" s="24" t="s">
        <v>12</v>
      </c>
      <c r="E19" s="23"/>
      <c r="F19" s="23"/>
      <c r="G19" s="23">
        <f>C12*E19</f>
        <v>0</v>
      </c>
      <c r="H19" s="23">
        <f>C12*F19</f>
        <v>0</v>
      </c>
      <c r="I19" s="23">
        <f t="shared" ref="I19" si="7">G19+H19</f>
        <v>0</v>
      </c>
    </row>
    <row r="21" spans="1:9" x14ac:dyDescent="0.25">
      <c r="A21" s="2"/>
      <c r="B21" s="4" t="s">
        <v>37</v>
      </c>
      <c r="C21" s="2"/>
      <c r="D21" s="2"/>
      <c r="E21" s="2"/>
      <c r="F21" s="2"/>
      <c r="G21" s="2"/>
      <c r="H21" s="2"/>
      <c r="I21" s="5">
        <f>SUM(I4:I20)</f>
        <v>0</v>
      </c>
    </row>
  </sheetData>
  <printOptions gridLines="1"/>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28" zoomScaleNormal="70" zoomScaleSheetLayoutView="100" workbookViewId="0">
      <selection activeCell="L34" sqref="L34"/>
    </sheetView>
  </sheetViews>
  <sheetFormatPr defaultRowHeight="15" x14ac:dyDescent="0.25"/>
  <cols>
    <col min="1" max="1" width="3.5703125" customWidth="1"/>
    <col min="2" max="2" width="60.7109375" customWidth="1"/>
    <col min="3" max="3" width="6.42578125" customWidth="1"/>
    <col min="4" max="4" width="4" customWidth="1"/>
    <col min="9" max="9" width="14.42578125" customWidth="1"/>
  </cols>
  <sheetData>
    <row r="1" spans="1:9" x14ac:dyDescent="0.25">
      <c r="B1" s="1" t="s">
        <v>25</v>
      </c>
      <c r="C1" t="s">
        <v>69</v>
      </c>
    </row>
    <row r="2" spans="1:9" x14ac:dyDescent="0.25">
      <c r="B2" s="1"/>
      <c r="D2" t="s">
        <v>70</v>
      </c>
    </row>
    <row r="3" spans="1:9" x14ac:dyDescent="0.25">
      <c r="A3" s="2" t="s">
        <v>28</v>
      </c>
      <c r="B3" s="2" t="s">
        <v>29</v>
      </c>
      <c r="C3" s="2" t="s">
        <v>30</v>
      </c>
      <c r="D3" s="2" t="s">
        <v>31</v>
      </c>
      <c r="E3" s="3" t="s">
        <v>32</v>
      </c>
      <c r="F3" s="3" t="s">
        <v>33</v>
      </c>
      <c r="G3" s="3" t="s">
        <v>34</v>
      </c>
      <c r="H3" s="3" t="s">
        <v>35</v>
      </c>
      <c r="I3" s="3" t="s">
        <v>36</v>
      </c>
    </row>
    <row r="4" spans="1:9" x14ac:dyDescent="0.25">
      <c r="A4" s="23" t="s">
        <v>2</v>
      </c>
      <c r="B4" s="24" t="s">
        <v>165</v>
      </c>
      <c r="C4" s="23">
        <v>2</v>
      </c>
      <c r="D4" s="23" t="s">
        <v>0</v>
      </c>
      <c r="E4" s="23"/>
      <c r="F4" s="23"/>
      <c r="G4" s="23">
        <f>C4*E4</f>
        <v>0</v>
      </c>
      <c r="H4" s="23">
        <f>C4*F4</f>
        <v>0</v>
      </c>
      <c r="I4" s="23">
        <f>G4+H4</f>
        <v>0</v>
      </c>
    </row>
    <row r="5" spans="1:9" ht="120" x14ac:dyDescent="0.25">
      <c r="A5" s="23" t="s">
        <v>3</v>
      </c>
      <c r="B5" s="24" t="s">
        <v>169</v>
      </c>
      <c r="C5" s="23">
        <v>2</v>
      </c>
      <c r="D5" s="23" t="s">
        <v>12</v>
      </c>
      <c r="E5" s="23"/>
      <c r="F5" s="23"/>
      <c r="G5" s="23">
        <f t="shared" ref="G5:G7" si="0">C5*E5</f>
        <v>0</v>
      </c>
      <c r="H5" s="23">
        <f t="shared" ref="H5:H7" si="1">C5*F5</f>
        <v>0</v>
      </c>
      <c r="I5" s="23">
        <f t="shared" ref="I5:I7" si="2">G5+H5</f>
        <v>0</v>
      </c>
    </row>
    <row r="6" spans="1:9" x14ac:dyDescent="0.25">
      <c r="A6" s="23" t="s">
        <v>4</v>
      </c>
      <c r="B6" s="24" t="s">
        <v>170</v>
      </c>
      <c r="C6" s="23">
        <v>2</v>
      </c>
      <c r="D6" s="23" t="s">
        <v>12</v>
      </c>
      <c r="E6" s="23"/>
      <c r="F6" s="23"/>
      <c r="G6" s="23"/>
      <c r="H6" s="23"/>
      <c r="I6" s="23"/>
    </row>
    <row r="7" spans="1:9" x14ac:dyDescent="0.25">
      <c r="A7" s="23" t="s">
        <v>5</v>
      </c>
      <c r="B7" s="24" t="s">
        <v>154</v>
      </c>
      <c r="C7" s="23">
        <v>1</v>
      </c>
      <c r="D7" s="23" t="s">
        <v>12</v>
      </c>
      <c r="E7" s="23"/>
      <c r="F7" s="23"/>
      <c r="G7" s="23">
        <f t="shared" si="0"/>
        <v>0</v>
      </c>
      <c r="H7" s="23">
        <f t="shared" si="1"/>
        <v>0</v>
      </c>
      <c r="I7" s="23">
        <f t="shared" si="2"/>
        <v>0</v>
      </c>
    </row>
    <row r="8" spans="1:9" ht="30" x14ac:dyDescent="0.25">
      <c r="A8" s="23" t="s">
        <v>6</v>
      </c>
      <c r="B8" s="24" t="s">
        <v>121</v>
      </c>
      <c r="C8" s="23">
        <v>1</v>
      </c>
      <c r="D8" s="23" t="s">
        <v>12</v>
      </c>
      <c r="E8" s="23"/>
      <c r="F8" s="23"/>
      <c r="G8" s="23">
        <f t="shared" ref="G8:G9" si="3">C8*E8</f>
        <v>0</v>
      </c>
      <c r="H8" s="23">
        <f t="shared" ref="H8:H9" si="4">C8*F8</f>
        <v>0</v>
      </c>
      <c r="I8" s="23">
        <f t="shared" ref="I8:I9" si="5">G8+H8</f>
        <v>0</v>
      </c>
    </row>
    <row r="9" spans="1:9" ht="30" x14ac:dyDescent="0.25">
      <c r="A9" s="23" t="s">
        <v>7</v>
      </c>
      <c r="B9" s="24" t="s">
        <v>128</v>
      </c>
      <c r="C9" s="23">
        <v>2</v>
      </c>
      <c r="D9" s="23" t="s">
        <v>12</v>
      </c>
      <c r="E9" s="23"/>
      <c r="F9" s="23"/>
      <c r="G9" s="23">
        <f t="shared" si="3"/>
        <v>0</v>
      </c>
      <c r="H9" s="23">
        <f t="shared" si="4"/>
        <v>0</v>
      </c>
      <c r="I9" s="23">
        <f t="shared" si="5"/>
        <v>0</v>
      </c>
    </row>
    <row r="10" spans="1:9" x14ac:dyDescent="0.25">
      <c r="A10" s="23" t="s">
        <v>8</v>
      </c>
      <c r="B10" s="24" t="s">
        <v>120</v>
      </c>
      <c r="C10" s="23">
        <v>2</v>
      </c>
      <c r="D10" s="23" t="s">
        <v>12</v>
      </c>
      <c r="E10" s="23"/>
      <c r="F10" s="23"/>
      <c r="G10" s="23"/>
      <c r="H10" s="23"/>
      <c r="I10" s="23"/>
    </row>
    <row r="11" spans="1:9" x14ac:dyDescent="0.25">
      <c r="A11" s="23" t="s">
        <v>9</v>
      </c>
      <c r="B11" s="24" t="s">
        <v>171</v>
      </c>
      <c r="C11" s="23">
        <v>1</v>
      </c>
      <c r="D11" s="23" t="s">
        <v>12</v>
      </c>
      <c r="E11" s="23"/>
      <c r="F11" s="23"/>
      <c r="G11" s="23">
        <f t="shared" ref="G11:G37" si="6">C11*E11</f>
        <v>0</v>
      </c>
      <c r="H11" s="23">
        <f t="shared" ref="H11:H37" si="7">C11*F11</f>
        <v>0</v>
      </c>
      <c r="I11" s="23">
        <f t="shared" ref="I11:I37" si="8">G11+H11</f>
        <v>0</v>
      </c>
    </row>
    <row r="12" spans="1:9" x14ac:dyDescent="0.25">
      <c r="A12" s="23" t="s">
        <v>10</v>
      </c>
      <c r="B12" s="24" t="s">
        <v>129</v>
      </c>
      <c r="C12" s="23">
        <v>2</v>
      </c>
      <c r="D12" s="23" t="s">
        <v>0</v>
      </c>
      <c r="E12" s="23"/>
      <c r="F12" s="23"/>
      <c r="G12" s="23">
        <f t="shared" si="6"/>
        <v>0</v>
      </c>
      <c r="H12" s="23">
        <f t="shared" si="7"/>
        <v>0</v>
      </c>
      <c r="I12" s="23">
        <f t="shared" si="8"/>
        <v>0</v>
      </c>
    </row>
    <row r="13" spans="1:9" x14ac:dyDescent="0.25">
      <c r="A13" s="23" t="s">
        <v>11</v>
      </c>
      <c r="B13" s="24" t="s">
        <v>130</v>
      </c>
      <c r="C13" s="23">
        <v>1</v>
      </c>
      <c r="D13" s="23" t="s">
        <v>0</v>
      </c>
      <c r="E13" s="23"/>
      <c r="F13" s="23"/>
      <c r="G13" s="23">
        <f t="shared" si="6"/>
        <v>0</v>
      </c>
      <c r="H13" s="23">
        <f t="shared" si="7"/>
        <v>0</v>
      </c>
      <c r="I13" s="23">
        <f t="shared" si="8"/>
        <v>0</v>
      </c>
    </row>
    <row r="14" spans="1:9" ht="30" x14ac:dyDescent="0.25">
      <c r="A14" s="23" t="s">
        <v>13</v>
      </c>
      <c r="B14" s="24" t="s">
        <v>104</v>
      </c>
      <c r="C14" s="23">
        <v>2</v>
      </c>
      <c r="D14" s="23" t="s">
        <v>0</v>
      </c>
      <c r="E14" s="23"/>
      <c r="F14" s="23"/>
      <c r="G14" s="23">
        <f t="shared" ref="G14:G36" si="9">C14*E14</f>
        <v>0</v>
      </c>
      <c r="H14" s="23">
        <f t="shared" ref="H14:H36" si="10">C14*F14</f>
        <v>0</v>
      </c>
      <c r="I14" s="23">
        <f t="shared" ref="I14:I36" si="11">G14+H14</f>
        <v>0</v>
      </c>
    </row>
    <row r="15" spans="1:9" ht="46.5" customHeight="1" x14ac:dyDescent="0.25">
      <c r="A15" s="23" t="s">
        <v>14</v>
      </c>
      <c r="B15" s="24" t="s">
        <v>153</v>
      </c>
      <c r="C15" s="23">
        <v>4</v>
      </c>
      <c r="D15" s="23" t="s">
        <v>0</v>
      </c>
      <c r="E15" s="23"/>
      <c r="F15" s="23"/>
      <c r="G15" s="23">
        <f>C15*E15</f>
        <v>0</v>
      </c>
      <c r="H15" s="23">
        <f>C15*F15</f>
        <v>0</v>
      </c>
      <c r="I15" s="23">
        <f>G15+H15</f>
        <v>0</v>
      </c>
    </row>
    <row r="16" spans="1:9" ht="60" x14ac:dyDescent="0.25">
      <c r="A16" s="23" t="s">
        <v>15</v>
      </c>
      <c r="B16" s="24" t="s">
        <v>152</v>
      </c>
      <c r="C16" s="23">
        <v>16</v>
      </c>
      <c r="D16" s="23" t="s">
        <v>0</v>
      </c>
      <c r="E16" s="23"/>
      <c r="F16" s="23"/>
      <c r="G16" s="23">
        <f>C16*E16</f>
        <v>0</v>
      </c>
      <c r="H16" s="23">
        <f>C16*F16</f>
        <v>0</v>
      </c>
      <c r="I16" s="23">
        <f>G16+H16</f>
        <v>0</v>
      </c>
    </row>
    <row r="17" spans="1:9" ht="30" x14ac:dyDescent="0.25">
      <c r="A17" s="23" t="s">
        <v>16</v>
      </c>
      <c r="B17" s="24" t="s">
        <v>148</v>
      </c>
      <c r="C17" s="29">
        <v>390</v>
      </c>
      <c r="D17" s="23" t="s">
        <v>1</v>
      </c>
      <c r="E17" s="23"/>
      <c r="F17" s="23"/>
      <c r="G17" s="23">
        <f t="shared" ref="G17:G23" si="12">C17*E17</f>
        <v>0</v>
      </c>
      <c r="H17" s="23">
        <f t="shared" ref="H17:H23" si="13">C17*F17</f>
        <v>0</v>
      </c>
      <c r="I17" s="23">
        <f t="shared" ref="I17:I23" si="14">G17+H17</f>
        <v>0</v>
      </c>
    </row>
    <row r="18" spans="1:9" ht="30" x14ac:dyDescent="0.25">
      <c r="A18" s="23" t="s">
        <v>17</v>
      </c>
      <c r="B18" s="24" t="s">
        <v>149</v>
      </c>
      <c r="C18" s="29">
        <v>85</v>
      </c>
      <c r="D18" s="23" t="s">
        <v>1</v>
      </c>
      <c r="E18" s="23"/>
      <c r="F18" s="23"/>
      <c r="G18" s="23">
        <f t="shared" si="12"/>
        <v>0</v>
      </c>
      <c r="H18" s="23">
        <f t="shared" si="13"/>
        <v>0</v>
      </c>
      <c r="I18" s="23">
        <f t="shared" si="14"/>
        <v>0</v>
      </c>
    </row>
    <row r="19" spans="1:9" ht="30" x14ac:dyDescent="0.25">
      <c r="A19" s="23" t="s">
        <v>18</v>
      </c>
      <c r="B19" s="24" t="s">
        <v>150</v>
      </c>
      <c r="C19" s="29">
        <f>1.15*(10.1+11.4)</f>
        <v>24.724999999999998</v>
      </c>
      <c r="D19" s="23" t="s">
        <v>1</v>
      </c>
      <c r="E19" s="23"/>
      <c r="F19" s="23"/>
      <c r="G19" s="23">
        <f t="shared" si="12"/>
        <v>0</v>
      </c>
      <c r="H19" s="23">
        <f t="shared" si="13"/>
        <v>0</v>
      </c>
      <c r="I19" s="23">
        <f t="shared" si="14"/>
        <v>0</v>
      </c>
    </row>
    <row r="20" spans="1:9" ht="30" x14ac:dyDescent="0.25">
      <c r="A20" s="23" t="s">
        <v>19</v>
      </c>
      <c r="B20" s="24" t="s">
        <v>151</v>
      </c>
      <c r="C20" s="29">
        <v>5</v>
      </c>
      <c r="D20" s="23" t="s">
        <v>1</v>
      </c>
      <c r="E20" s="23"/>
      <c r="F20" s="23"/>
      <c r="G20" s="23">
        <f t="shared" si="12"/>
        <v>0</v>
      </c>
      <c r="H20" s="23">
        <f t="shared" si="13"/>
        <v>0</v>
      </c>
      <c r="I20" s="23">
        <f t="shared" si="14"/>
        <v>0</v>
      </c>
    </row>
    <row r="21" spans="1:9" x14ac:dyDescent="0.25">
      <c r="A21" s="23" t="s">
        <v>20</v>
      </c>
      <c r="B21" s="24" t="s">
        <v>147</v>
      </c>
      <c r="C21" s="23">
        <v>180</v>
      </c>
      <c r="D21" s="23" t="s">
        <v>1</v>
      </c>
      <c r="E21" s="23"/>
      <c r="F21" s="23"/>
      <c r="G21" s="23">
        <f t="shared" si="12"/>
        <v>0</v>
      </c>
      <c r="H21" s="23">
        <f t="shared" si="13"/>
        <v>0</v>
      </c>
      <c r="I21" s="23">
        <f t="shared" si="14"/>
        <v>0</v>
      </c>
    </row>
    <row r="22" spans="1:9" ht="30" x14ac:dyDescent="0.25">
      <c r="A22" s="23" t="s">
        <v>21</v>
      </c>
      <c r="B22" s="24" t="s">
        <v>123</v>
      </c>
      <c r="C22" s="23">
        <v>1</v>
      </c>
      <c r="D22" s="23" t="s">
        <v>0</v>
      </c>
      <c r="E22" s="23"/>
      <c r="F22" s="23"/>
      <c r="G22" s="23">
        <f t="shared" si="12"/>
        <v>0</v>
      </c>
      <c r="H22" s="23">
        <f t="shared" si="13"/>
        <v>0</v>
      </c>
      <c r="I22" s="23">
        <f t="shared" si="14"/>
        <v>0</v>
      </c>
    </row>
    <row r="23" spans="1:9" ht="30" x14ac:dyDescent="0.25">
      <c r="A23" s="23" t="s">
        <v>22</v>
      </c>
      <c r="B23" s="24" t="s">
        <v>105</v>
      </c>
      <c r="C23" s="23">
        <v>4</v>
      </c>
      <c r="D23" s="23" t="s">
        <v>0</v>
      </c>
      <c r="E23" s="23"/>
      <c r="F23" s="23"/>
      <c r="G23" s="23">
        <f t="shared" si="12"/>
        <v>0</v>
      </c>
      <c r="H23" s="23">
        <f t="shared" si="13"/>
        <v>0</v>
      </c>
      <c r="I23" s="23">
        <f t="shared" si="14"/>
        <v>0</v>
      </c>
    </row>
    <row r="24" spans="1:9" ht="30" x14ac:dyDescent="0.25">
      <c r="A24" s="23" t="s">
        <v>91</v>
      </c>
      <c r="B24" s="24" t="s">
        <v>108</v>
      </c>
      <c r="C24" s="23">
        <v>1</v>
      </c>
      <c r="D24" s="23" t="s">
        <v>0</v>
      </c>
      <c r="E24" s="23"/>
      <c r="F24" s="23"/>
      <c r="G24" s="23">
        <f t="shared" si="9"/>
        <v>0</v>
      </c>
      <c r="H24" s="23">
        <f t="shared" si="10"/>
        <v>0</v>
      </c>
      <c r="I24" s="23">
        <f t="shared" si="11"/>
        <v>0</v>
      </c>
    </row>
    <row r="25" spans="1:9" ht="30" x14ac:dyDescent="0.25">
      <c r="A25" s="23" t="s">
        <v>92</v>
      </c>
      <c r="B25" s="24" t="s">
        <v>109</v>
      </c>
      <c r="C25" s="23">
        <v>3</v>
      </c>
      <c r="D25" s="23" t="s">
        <v>0</v>
      </c>
      <c r="E25" s="23"/>
      <c r="F25" s="23"/>
      <c r="G25" s="23">
        <f t="shared" si="9"/>
        <v>0</v>
      </c>
      <c r="H25" s="23">
        <f t="shared" si="10"/>
        <v>0</v>
      </c>
      <c r="I25" s="23">
        <f t="shared" si="11"/>
        <v>0</v>
      </c>
    </row>
    <row r="26" spans="1:9" ht="30" x14ac:dyDescent="0.25">
      <c r="A26" s="23" t="s">
        <v>93</v>
      </c>
      <c r="B26" s="24" t="s">
        <v>110</v>
      </c>
      <c r="C26" s="23">
        <v>1</v>
      </c>
      <c r="D26" s="23" t="s">
        <v>0</v>
      </c>
      <c r="E26" s="23"/>
      <c r="F26" s="23"/>
      <c r="G26" s="23">
        <f t="shared" si="9"/>
        <v>0</v>
      </c>
      <c r="H26" s="23">
        <f t="shared" si="10"/>
        <v>0</v>
      </c>
      <c r="I26" s="23">
        <f t="shared" si="11"/>
        <v>0</v>
      </c>
    </row>
    <row r="27" spans="1:9" ht="30" x14ac:dyDescent="0.25">
      <c r="A27" s="23" t="s">
        <v>94</v>
      </c>
      <c r="B27" s="24" t="s">
        <v>111</v>
      </c>
      <c r="C27" s="23">
        <v>1</v>
      </c>
      <c r="D27" s="23" t="s">
        <v>0</v>
      </c>
      <c r="E27" s="23"/>
      <c r="F27" s="23"/>
      <c r="G27" s="23">
        <f t="shared" si="9"/>
        <v>0</v>
      </c>
      <c r="H27" s="23">
        <f t="shared" si="10"/>
        <v>0</v>
      </c>
      <c r="I27" s="23">
        <f t="shared" si="11"/>
        <v>0</v>
      </c>
    </row>
    <row r="28" spans="1:9" ht="30" x14ac:dyDescent="0.25">
      <c r="A28" s="23" t="s">
        <v>95</v>
      </c>
      <c r="B28" s="24" t="s">
        <v>106</v>
      </c>
      <c r="C28" s="23">
        <v>1</v>
      </c>
      <c r="D28" s="23" t="s">
        <v>0</v>
      </c>
      <c r="E28" s="23"/>
      <c r="F28" s="23"/>
      <c r="G28" s="23">
        <f t="shared" si="9"/>
        <v>0</v>
      </c>
      <c r="H28" s="23">
        <f t="shared" si="10"/>
        <v>0</v>
      </c>
      <c r="I28" s="23">
        <f t="shared" si="11"/>
        <v>0</v>
      </c>
    </row>
    <row r="29" spans="1:9" ht="30" x14ac:dyDescent="0.25">
      <c r="A29" s="23" t="s">
        <v>96</v>
      </c>
      <c r="B29" s="24" t="s">
        <v>107</v>
      </c>
      <c r="C29" s="23">
        <v>2</v>
      </c>
      <c r="D29" s="23" t="s">
        <v>0</v>
      </c>
      <c r="E29" s="23"/>
      <c r="F29" s="23"/>
      <c r="G29" s="23">
        <f t="shared" si="9"/>
        <v>0</v>
      </c>
      <c r="H29" s="23">
        <f t="shared" si="10"/>
        <v>0</v>
      </c>
      <c r="I29" s="23">
        <f t="shared" si="11"/>
        <v>0</v>
      </c>
    </row>
    <row r="30" spans="1:9" ht="30" x14ac:dyDescent="0.25">
      <c r="A30" s="23" t="s">
        <v>97</v>
      </c>
      <c r="B30" s="24" t="s">
        <v>112</v>
      </c>
      <c r="C30" s="23">
        <v>5</v>
      </c>
      <c r="D30" s="23" t="s">
        <v>0</v>
      </c>
      <c r="E30" s="23"/>
      <c r="F30" s="23"/>
      <c r="G30" s="23">
        <f t="shared" si="9"/>
        <v>0</v>
      </c>
      <c r="H30" s="23">
        <f t="shared" si="10"/>
        <v>0</v>
      </c>
      <c r="I30" s="23">
        <f t="shared" si="11"/>
        <v>0</v>
      </c>
    </row>
    <row r="31" spans="1:9" ht="30" x14ac:dyDescent="0.25">
      <c r="A31" s="23" t="s">
        <v>98</v>
      </c>
      <c r="B31" s="24" t="s">
        <v>113</v>
      </c>
      <c r="C31" s="23">
        <v>5</v>
      </c>
      <c r="D31" s="23" t="s">
        <v>0</v>
      </c>
      <c r="E31" s="23"/>
      <c r="F31" s="23"/>
      <c r="G31" s="23">
        <f t="shared" si="9"/>
        <v>0</v>
      </c>
      <c r="H31" s="23">
        <f t="shared" si="10"/>
        <v>0</v>
      </c>
      <c r="I31" s="23">
        <f t="shared" si="11"/>
        <v>0</v>
      </c>
    </row>
    <row r="32" spans="1:9" ht="30" x14ac:dyDescent="0.25">
      <c r="A32" s="23" t="s">
        <v>102</v>
      </c>
      <c r="B32" s="24" t="s">
        <v>114</v>
      </c>
      <c r="C32" s="23">
        <v>1</v>
      </c>
      <c r="D32" s="23" t="s">
        <v>0</v>
      </c>
      <c r="E32" s="23"/>
      <c r="F32" s="23"/>
      <c r="G32" s="23">
        <f t="shared" si="9"/>
        <v>0</v>
      </c>
      <c r="H32" s="23">
        <f t="shared" si="10"/>
        <v>0</v>
      </c>
      <c r="I32" s="23">
        <f t="shared" si="11"/>
        <v>0</v>
      </c>
    </row>
    <row r="33" spans="1:9" ht="30" x14ac:dyDescent="0.25">
      <c r="A33" s="23" t="s">
        <v>119</v>
      </c>
      <c r="B33" s="24" t="s">
        <v>115</v>
      </c>
      <c r="C33" s="23">
        <v>4</v>
      </c>
      <c r="D33" s="23" t="s">
        <v>0</v>
      </c>
      <c r="E33" s="23"/>
      <c r="F33" s="23"/>
      <c r="G33" s="23">
        <f t="shared" si="9"/>
        <v>0</v>
      </c>
      <c r="H33" s="23">
        <f t="shared" si="10"/>
        <v>0</v>
      </c>
      <c r="I33" s="23">
        <f t="shared" si="11"/>
        <v>0</v>
      </c>
    </row>
    <row r="34" spans="1:9" ht="30" x14ac:dyDescent="0.25">
      <c r="A34" s="23" t="s">
        <v>122</v>
      </c>
      <c r="B34" s="24" t="s">
        <v>116</v>
      </c>
      <c r="C34" s="23">
        <v>2</v>
      </c>
      <c r="D34" s="23" t="s">
        <v>0</v>
      </c>
      <c r="E34" s="23"/>
      <c r="F34" s="23"/>
      <c r="G34" s="23">
        <f t="shared" si="9"/>
        <v>0</v>
      </c>
      <c r="H34" s="23">
        <f t="shared" si="10"/>
        <v>0</v>
      </c>
      <c r="I34" s="23">
        <f t="shared" si="11"/>
        <v>0</v>
      </c>
    </row>
    <row r="35" spans="1:9" ht="30" x14ac:dyDescent="0.25">
      <c r="A35" s="23" t="s">
        <v>124</v>
      </c>
      <c r="B35" s="24" t="s">
        <v>117</v>
      </c>
      <c r="C35" s="23">
        <v>1</v>
      </c>
      <c r="D35" s="23" t="s">
        <v>0</v>
      </c>
      <c r="E35" s="23"/>
      <c r="F35" s="23"/>
      <c r="G35" s="23">
        <f t="shared" si="9"/>
        <v>0</v>
      </c>
      <c r="H35" s="23">
        <f t="shared" si="10"/>
        <v>0</v>
      </c>
      <c r="I35" s="23">
        <f t="shared" si="11"/>
        <v>0</v>
      </c>
    </row>
    <row r="36" spans="1:9" ht="30" x14ac:dyDescent="0.25">
      <c r="A36" s="23" t="s">
        <v>125</v>
      </c>
      <c r="B36" s="24" t="s">
        <v>118</v>
      </c>
      <c r="C36" s="23">
        <v>3</v>
      </c>
      <c r="D36" s="23" t="s">
        <v>0</v>
      </c>
      <c r="E36" s="23"/>
      <c r="F36" s="23"/>
      <c r="G36" s="23">
        <f t="shared" si="9"/>
        <v>0</v>
      </c>
      <c r="H36" s="23">
        <f t="shared" si="10"/>
        <v>0</v>
      </c>
      <c r="I36" s="23">
        <f t="shared" si="11"/>
        <v>0</v>
      </c>
    </row>
    <row r="37" spans="1:9" x14ac:dyDescent="0.25">
      <c r="A37" s="23" t="s">
        <v>126</v>
      </c>
      <c r="B37" s="24" t="s">
        <v>67</v>
      </c>
      <c r="C37" s="23">
        <v>1</v>
      </c>
      <c r="D37" s="23" t="s">
        <v>12</v>
      </c>
      <c r="E37" s="23"/>
      <c r="F37" s="23"/>
      <c r="G37" s="23">
        <f t="shared" si="6"/>
        <v>0</v>
      </c>
      <c r="H37" s="23">
        <f t="shared" si="7"/>
        <v>0</v>
      </c>
      <c r="I37" s="23">
        <f t="shared" si="8"/>
        <v>0</v>
      </c>
    </row>
    <row r="38" spans="1:9" x14ac:dyDescent="0.25">
      <c r="A38" s="23" t="s">
        <v>127</v>
      </c>
      <c r="B38" s="24" t="s">
        <v>101</v>
      </c>
      <c r="C38" s="24">
        <v>1</v>
      </c>
      <c r="D38" s="24" t="s">
        <v>12</v>
      </c>
      <c r="E38" s="23"/>
      <c r="F38" s="23"/>
      <c r="G38" s="23">
        <f t="shared" ref="G38" si="15">C38*E38</f>
        <v>0</v>
      </c>
      <c r="H38" s="23">
        <f t="shared" ref="H38" si="16">C38*F38</f>
        <v>0</v>
      </c>
      <c r="I38" s="23">
        <f t="shared" ref="I38" si="17">G38+H38</f>
        <v>0</v>
      </c>
    </row>
    <row r="40" spans="1:9" x14ac:dyDescent="0.25">
      <c r="A40" s="2"/>
      <c r="B40" s="4" t="s">
        <v>37</v>
      </c>
      <c r="C40" s="2"/>
      <c r="D40" s="2"/>
      <c r="E40" s="2"/>
      <c r="F40" s="2"/>
      <c r="G40" s="2"/>
      <c r="H40" s="2"/>
      <c r="I40" s="5">
        <f>SUM(I4:I39)</f>
        <v>0</v>
      </c>
    </row>
  </sheetData>
  <printOptions gridLines="1"/>
  <pageMargins left="0.70866141732283472" right="0.70866141732283472" top="0.74803149606299213" bottom="0.55118110236220474"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Normal="85" zoomScaleSheetLayoutView="100" workbookViewId="0">
      <selection activeCell="B17" sqref="B17"/>
    </sheetView>
  </sheetViews>
  <sheetFormatPr defaultRowHeight="15" x14ac:dyDescent="0.25"/>
  <cols>
    <col min="1" max="1" width="3.42578125" customWidth="1"/>
    <col min="2" max="2" width="58" customWidth="1"/>
    <col min="3" max="3" width="5.5703125" customWidth="1"/>
    <col min="4" max="4" width="4.42578125" customWidth="1"/>
    <col min="9" max="9" width="11.7109375" customWidth="1"/>
  </cols>
  <sheetData>
    <row r="1" spans="1:9" x14ac:dyDescent="0.25">
      <c r="B1" s="1" t="s">
        <v>73</v>
      </c>
      <c r="C1" t="s">
        <v>69</v>
      </c>
    </row>
    <row r="2" spans="1:9" x14ac:dyDescent="0.25">
      <c r="B2" s="1"/>
      <c r="D2" t="s">
        <v>70</v>
      </c>
    </row>
    <row r="3" spans="1:9" x14ac:dyDescent="0.25">
      <c r="A3" s="2" t="s">
        <v>28</v>
      </c>
      <c r="B3" s="2" t="s">
        <v>29</v>
      </c>
      <c r="C3" s="2" t="s">
        <v>30</v>
      </c>
      <c r="D3" s="2" t="s">
        <v>31</v>
      </c>
      <c r="E3" s="3" t="s">
        <v>32</v>
      </c>
      <c r="F3" s="3" t="s">
        <v>33</v>
      </c>
      <c r="G3" s="3" t="s">
        <v>34</v>
      </c>
      <c r="H3" s="3" t="s">
        <v>35</v>
      </c>
      <c r="I3" s="3" t="s">
        <v>36</v>
      </c>
    </row>
    <row r="4" spans="1:9" x14ac:dyDescent="0.25">
      <c r="A4" s="23" t="s">
        <v>2</v>
      </c>
      <c r="B4" s="24" t="s">
        <v>136</v>
      </c>
      <c r="C4" s="23">
        <v>22</v>
      </c>
      <c r="D4" s="23" t="s">
        <v>1</v>
      </c>
      <c r="E4" s="23"/>
      <c r="F4" s="23"/>
      <c r="G4" s="23">
        <f>C4*E4</f>
        <v>0</v>
      </c>
      <c r="H4" s="23">
        <f>C4*F4</f>
        <v>0</v>
      </c>
      <c r="I4" s="23">
        <f>G4+H4</f>
        <v>0</v>
      </c>
    </row>
    <row r="5" spans="1:9" x14ac:dyDescent="0.25">
      <c r="A5" s="23" t="s">
        <v>3</v>
      </c>
      <c r="B5" s="24" t="s">
        <v>135</v>
      </c>
      <c r="C5" s="23">
        <v>4</v>
      </c>
      <c r="D5" s="23" t="s">
        <v>0</v>
      </c>
      <c r="E5" s="23"/>
      <c r="F5" s="23"/>
      <c r="G5" s="23">
        <f>C5*E5</f>
        <v>0</v>
      </c>
      <c r="H5" s="23">
        <f>C5*F5</f>
        <v>0</v>
      </c>
      <c r="I5" s="23">
        <f>G5+H5</f>
        <v>0</v>
      </c>
    </row>
    <row r="6" spans="1:9" ht="30" x14ac:dyDescent="0.25">
      <c r="A6" s="23" t="s">
        <v>4</v>
      </c>
      <c r="B6" s="24" t="s">
        <v>137</v>
      </c>
      <c r="C6" s="23">
        <v>10</v>
      </c>
      <c r="D6" s="23" t="s">
        <v>1</v>
      </c>
      <c r="E6" s="23"/>
      <c r="F6" s="23"/>
      <c r="G6" s="23">
        <f>C6*E6</f>
        <v>0</v>
      </c>
      <c r="H6" s="23">
        <f>C6*F6</f>
        <v>0</v>
      </c>
      <c r="I6" s="23">
        <f>G6+H6</f>
        <v>0</v>
      </c>
    </row>
    <row r="7" spans="1:9" x14ac:dyDescent="0.25">
      <c r="A7" s="23" t="s">
        <v>5</v>
      </c>
      <c r="B7" s="24" t="s">
        <v>131</v>
      </c>
      <c r="C7" s="23">
        <v>6</v>
      </c>
      <c r="D7" s="23" t="s">
        <v>0</v>
      </c>
      <c r="E7" s="23"/>
      <c r="F7" s="23"/>
      <c r="G7" s="23">
        <f t="shared" ref="G7:G9" si="0">C7*E7</f>
        <v>0</v>
      </c>
      <c r="H7" s="23">
        <f t="shared" ref="H7:H9" si="1">C7*F7</f>
        <v>0</v>
      </c>
      <c r="I7" s="23">
        <f t="shared" ref="I7:I9" si="2">G7+H7</f>
        <v>0</v>
      </c>
    </row>
    <row r="8" spans="1:9" x14ac:dyDescent="0.25">
      <c r="A8" s="23" t="s">
        <v>6</v>
      </c>
      <c r="B8" s="24" t="s">
        <v>132</v>
      </c>
      <c r="C8" s="23">
        <v>1</v>
      </c>
      <c r="D8" s="23" t="s">
        <v>0</v>
      </c>
      <c r="E8" s="23"/>
      <c r="F8" s="23"/>
      <c r="G8" s="23">
        <f t="shared" si="0"/>
        <v>0</v>
      </c>
      <c r="H8" s="23">
        <f t="shared" si="1"/>
        <v>0</v>
      </c>
      <c r="I8" s="23">
        <f t="shared" si="2"/>
        <v>0</v>
      </c>
    </row>
    <row r="9" spans="1:9" x14ac:dyDescent="0.25">
      <c r="A9" s="23" t="s">
        <v>7</v>
      </c>
      <c r="B9" s="24" t="s">
        <v>133</v>
      </c>
      <c r="C9" s="23">
        <v>6</v>
      </c>
      <c r="D9" s="23" t="s">
        <v>0</v>
      </c>
      <c r="E9" s="23"/>
      <c r="F9" s="23"/>
      <c r="G9" s="23">
        <f t="shared" si="0"/>
        <v>0</v>
      </c>
      <c r="H9" s="23">
        <f t="shared" si="1"/>
        <v>0</v>
      </c>
      <c r="I9" s="23">
        <f t="shared" si="2"/>
        <v>0</v>
      </c>
    </row>
    <row r="10" spans="1:9" ht="30" x14ac:dyDescent="0.25">
      <c r="A10" s="23" t="s">
        <v>8</v>
      </c>
      <c r="B10" s="24" t="s">
        <v>134</v>
      </c>
      <c r="C10" s="24">
        <v>1</v>
      </c>
      <c r="D10" s="24" t="s">
        <v>0</v>
      </c>
      <c r="E10" s="23"/>
      <c r="F10" s="23"/>
      <c r="G10" s="23">
        <f t="shared" ref="G10:G11" si="3">C10*E10</f>
        <v>0</v>
      </c>
      <c r="H10" s="23">
        <f t="shared" ref="H10:H11" si="4">C10*F10</f>
        <v>0</v>
      </c>
      <c r="I10" s="23">
        <f t="shared" ref="I10:I11" si="5">G10+H10</f>
        <v>0</v>
      </c>
    </row>
    <row r="11" spans="1:9" x14ac:dyDescent="0.25">
      <c r="A11" s="23" t="s">
        <v>9</v>
      </c>
      <c r="B11" s="24" t="s">
        <v>101</v>
      </c>
      <c r="C11" s="24">
        <v>1</v>
      </c>
      <c r="D11" s="24" t="s">
        <v>12</v>
      </c>
      <c r="E11" s="23"/>
      <c r="F11" s="23"/>
      <c r="G11" s="23">
        <f t="shared" si="3"/>
        <v>0</v>
      </c>
      <c r="H11" s="23">
        <f t="shared" si="4"/>
        <v>0</v>
      </c>
      <c r="I11" s="23">
        <f t="shared" si="5"/>
        <v>0</v>
      </c>
    </row>
    <row r="13" spans="1:9" x14ac:dyDescent="0.25">
      <c r="A13" s="2"/>
      <c r="B13" s="4" t="s">
        <v>37</v>
      </c>
      <c r="C13" s="2"/>
      <c r="D13" s="2"/>
      <c r="E13" s="2"/>
      <c r="F13" s="2"/>
      <c r="G13" s="2"/>
      <c r="H13" s="2"/>
      <c r="I13" s="5">
        <f>SUM(I4:I12)</f>
        <v>0</v>
      </c>
    </row>
  </sheetData>
  <printOptions gridLines="1"/>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Normal="85" zoomScaleSheetLayoutView="100" workbookViewId="0">
      <selection activeCell="K12" sqref="K12"/>
    </sheetView>
  </sheetViews>
  <sheetFormatPr defaultRowHeight="15" x14ac:dyDescent="0.25"/>
  <cols>
    <col min="1" max="1" width="2.85546875" customWidth="1"/>
    <col min="2" max="2" width="60.7109375" customWidth="1"/>
    <col min="3" max="3" width="3.7109375" customWidth="1"/>
    <col min="4" max="4" width="4" customWidth="1"/>
    <col min="9" max="9" width="13.140625" bestFit="1" customWidth="1"/>
  </cols>
  <sheetData>
    <row r="1" spans="1:9" x14ac:dyDescent="0.25">
      <c r="B1" s="1" t="s">
        <v>138</v>
      </c>
      <c r="C1" t="s">
        <v>69</v>
      </c>
    </row>
    <row r="2" spans="1:9" x14ac:dyDescent="0.25">
      <c r="B2" s="1"/>
      <c r="D2" t="s">
        <v>70</v>
      </c>
    </row>
    <row r="3" spans="1:9" x14ac:dyDescent="0.25">
      <c r="A3" s="2" t="s">
        <v>28</v>
      </c>
      <c r="B3" s="2" t="s">
        <v>29</v>
      </c>
      <c r="C3" s="2" t="s">
        <v>30</v>
      </c>
      <c r="D3" s="2" t="s">
        <v>31</v>
      </c>
      <c r="E3" s="3" t="s">
        <v>32</v>
      </c>
      <c r="F3" s="3" t="s">
        <v>33</v>
      </c>
      <c r="G3" s="3" t="s">
        <v>34</v>
      </c>
      <c r="H3" s="3" t="s">
        <v>35</v>
      </c>
      <c r="I3" s="3" t="s">
        <v>36</v>
      </c>
    </row>
    <row r="4" spans="1:9" x14ac:dyDescent="0.25">
      <c r="A4" s="23" t="s">
        <v>2</v>
      </c>
      <c r="B4" s="24" t="s">
        <v>139</v>
      </c>
      <c r="C4" s="23">
        <v>2</v>
      </c>
      <c r="D4" s="23" t="s">
        <v>12</v>
      </c>
      <c r="E4" s="23"/>
      <c r="F4" s="23"/>
      <c r="G4" s="23">
        <f>C4*E4</f>
        <v>0</v>
      </c>
      <c r="H4" s="23">
        <f>C4*F4</f>
        <v>0</v>
      </c>
      <c r="I4" s="23">
        <f>G4+H4</f>
        <v>0</v>
      </c>
    </row>
    <row r="5" spans="1:9" ht="30" x14ac:dyDescent="0.25">
      <c r="A5" s="23" t="s">
        <v>3</v>
      </c>
      <c r="B5" s="24" t="s">
        <v>141</v>
      </c>
      <c r="C5" s="23">
        <v>1</v>
      </c>
      <c r="D5" s="23" t="s">
        <v>12</v>
      </c>
      <c r="E5" s="23"/>
      <c r="F5" s="23"/>
      <c r="G5" s="23">
        <f>C5*E5</f>
        <v>0</v>
      </c>
      <c r="H5" s="23">
        <f>C5*F5</f>
        <v>0</v>
      </c>
      <c r="I5" s="23">
        <f>G5+H5</f>
        <v>0</v>
      </c>
    </row>
    <row r="6" spans="1:9" ht="30" x14ac:dyDescent="0.25">
      <c r="A6" s="23" t="s">
        <v>4</v>
      </c>
      <c r="B6" s="24" t="s">
        <v>140</v>
      </c>
      <c r="C6" s="23">
        <v>1</v>
      </c>
      <c r="D6" s="23" t="s">
        <v>12</v>
      </c>
      <c r="E6" s="23"/>
      <c r="F6" s="23"/>
      <c r="G6" s="23">
        <f>C6*E6</f>
        <v>0</v>
      </c>
      <c r="H6" s="23">
        <f>C6*F6</f>
        <v>0</v>
      </c>
      <c r="I6" s="23">
        <f>G6+H6</f>
        <v>0</v>
      </c>
    </row>
    <row r="7" spans="1:9" ht="30" x14ac:dyDescent="0.25">
      <c r="A7" s="23" t="s">
        <v>5</v>
      </c>
      <c r="B7" s="24" t="s">
        <v>142</v>
      </c>
      <c r="C7" s="23">
        <v>1</v>
      </c>
      <c r="D7" s="23" t="s">
        <v>12</v>
      </c>
      <c r="E7" s="23"/>
      <c r="F7" s="23"/>
      <c r="G7" s="23">
        <f t="shared" ref="G7:G11" si="0">C7*E7</f>
        <v>0</v>
      </c>
      <c r="H7" s="23">
        <f t="shared" ref="H7:H11" si="1">C7*F7</f>
        <v>0</v>
      </c>
      <c r="I7" s="23">
        <f t="shared" ref="I7:I11" si="2">G7+H7</f>
        <v>0</v>
      </c>
    </row>
    <row r="8" spans="1:9" x14ac:dyDescent="0.25">
      <c r="A8" s="23" t="s">
        <v>6</v>
      </c>
      <c r="B8" s="24" t="s">
        <v>132</v>
      </c>
      <c r="C8" s="23">
        <v>1</v>
      </c>
      <c r="D8" s="23" t="s">
        <v>0</v>
      </c>
      <c r="E8" s="23"/>
      <c r="F8" s="23"/>
      <c r="G8" s="23">
        <f t="shared" si="0"/>
        <v>0</v>
      </c>
      <c r="H8" s="23">
        <f t="shared" si="1"/>
        <v>0</v>
      </c>
      <c r="I8" s="23">
        <f t="shared" si="2"/>
        <v>0</v>
      </c>
    </row>
    <row r="9" spans="1:9" x14ac:dyDescent="0.25">
      <c r="A9" s="23" t="s">
        <v>7</v>
      </c>
      <c r="B9" s="24" t="s">
        <v>133</v>
      </c>
      <c r="C9" s="23">
        <v>6</v>
      </c>
      <c r="D9" s="23" t="s">
        <v>0</v>
      </c>
      <c r="E9" s="23"/>
      <c r="F9" s="23"/>
      <c r="G9" s="23">
        <f t="shared" si="0"/>
        <v>0</v>
      </c>
      <c r="H9" s="23">
        <f t="shared" si="1"/>
        <v>0</v>
      </c>
      <c r="I9" s="23">
        <f t="shared" si="2"/>
        <v>0</v>
      </c>
    </row>
    <row r="10" spans="1:9" x14ac:dyDescent="0.25">
      <c r="A10" s="23" t="s">
        <v>8</v>
      </c>
      <c r="B10" s="24" t="s">
        <v>134</v>
      </c>
      <c r="C10" s="24">
        <v>1</v>
      </c>
      <c r="D10" s="24" t="s">
        <v>0</v>
      </c>
      <c r="E10" s="23"/>
      <c r="F10" s="23"/>
      <c r="G10" s="23">
        <f t="shared" si="0"/>
        <v>0</v>
      </c>
      <c r="H10" s="23">
        <f t="shared" si="1"/>
        <v>0</v>
      </c>
      <c r="I10" s="23">
        <f t="shared" si="2"/>
        <v>0</v>
      </c>
    </row>
    <row r="11" spans="1:9" x14ac:dyDescent="0.25">
      <c r="A11" s="23" t="s">
        <v>9</v>
      </c>
      <c r="B11" s="24" t="s">
        <v>101</v>
      </c>
      <c r="C11" s="24">
        <v>1</v>
      </c>
      <c r="D11" s="24" t="s">
        <v>12</v>
      </c>
      <c r="E11" s="23"/>
      <c r="F11" s="23"/>
      <c r="G11" s="23">
        <f t="shared" si="0"/>
        <v>0</v>
      </c>
      <c r="H11" s="23">
        <f t="shared" si="1"/>
        <v>0</v>
      </c>
      <c r="I11" s="23">
        <f t="shared" si="2"/>
        <v>0</v>
      </c>
    </row>
    <row r="13" spans="1:9" x14ac:dyDescent="0.25">
      <c r="A13" s="2"/>
      <c r="B13" s="4" t="s">
        <v>37</v>
      </c>
      <c r="C13" s="2"/>
      <c r="D13" s="2"/>
      <c r="E13" s="2"/>
      <c r="F13" s="2"/>
      <c r="G13" s="2"/>
      <c r="H13" s="2"/>
      <c r="I13" s="5">
        <f>SUM(I4:I12)</f>
        <v>0</v>
      </c>
    </row>
  </sheetData>
  <printOptions gridLines="1"/>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9</vt:i4>
      </vt:variant>
    </vt:vector>
  </HeadingPairs>
  <TitlesOfParts>
    <vt:vector size="17" baseType="lpstr">
      <vt:lpstr>Fedlap</vt:lpstr>
      <vt:lpstr>Bontás</vt:lpstr>
      <vt:lpstr>Közmű</vt:lpstr>
      <vt:lpstr>Víz-csatorna</vt:lpstr>
      <vt:lpstr>Gáz</vt:lpstr>
      <vt:lpstr>Fűtés</vt:lpstr>
      <vt:lpstr>Elszívás</vt:lpstr>
      <vt:lpstr>Hűtés</vt:lpstr>
      <vt:lpstr>Bontás!Nyomtatási_terület</vt:lpstr>
      <vt:lpstr>Elszívás!Nyomtatási_terület</vt:lpstr>
      <vt:lpstr>Fedlap!Nyomtatási_terület</vt:lpstr>
      <vt:lpstr>Fűtés!Nyomtatási_terület</vt:lpstr>
      <vt:lpstr>Gáz!Nyomtatási_terület</vt:lpstr>
      <vt:lpstr>Hűtés!Nyomtatási_terület</vt:lpstr>
      <vt:lpstr>Közmű!Nyomtatási_terület</vt:lpstr>
      <vt:lpstr>'Víz-csatorna'!Nyomtatási_terület</vt:lpstr>
      <vt:lpstr>Fedlap!Print_Area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dc:creator>
  <cp:lastModifiedBy>Kószó Robin</cp:lastModifiedBy>
  <cp:lastPrinted>2017-09-06T11:39:42Z</cp:lastPrinted>
  <dcterms:created xsi:type="dcterms:W3CDTF">2015-12-07T19:22:02Z</dcterms:created>
  <dcterms:modified xsi:type="dcterms:W3CDTF">2017-11-22T08:10:10Z</dcterms:modified>
</cp:coreProperties>
</file>